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770" windowHeight="3435" activeTab="0"/>
  </bookViews>
  <sheets>
    <sheet name="4-Trimestre-2020" sheetId="1" r:id="rId1"/>
  </sheets>
  <definedNames>
    <definedName name="_xlnm.Print_Area" localSheetId="0">'4-Trimestre-2020'!$A$1:$M$52</definedName>
  </definedNames>
  <calcPr fullCalcOnLoad="1"/>
</workbook>
</file>

<file path=xl/sharedStrings.xml><?xml version="1.0" encoding="utf-8"?>
<sst xmlns="http://schemas.openxmlformats.org/spreadsheetml/2006/main" count="77" uniqueCount="54">
  <si>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</si>
  <si>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</si>
  <si>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</si>
  <si>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</si>
  <si>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</si>
  <si>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</si>
  <si>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</si>
  <si>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</si>
  <si>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</si>
  <si>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</si>
  <si>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</si>
  <si>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</si>
  <si>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</si>
  <si>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</si>
  <si>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</si>
  <si>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</si>
  <si>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</si>
  <si>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</si>
  <si>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</si>
  <si>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</si>
  <si>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</si>
  <si>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</si>
  <si>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</si>
  <si>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</si>
  <si>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</si>
  <si>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</si>
  <si>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</si>
  <si>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</si>
  <si>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</si>
  <si>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</si>
  <si>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</si>
  <si>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</si>
  <si>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</si>
  <si>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</si>
  <si>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</si>
  <si>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</si>
  <si>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</si>
  <si>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</si>
  <si>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</si>
  <si>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</si>
  <si>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</si>
  <si>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</si>
  <si>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</si>
  <si>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</si>
  <si>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</si>
  <si>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</si>
  <si>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</si>
  <si>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</si>
  <si>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</si>
  <si>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</si>
  <si>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</si>
  <si>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</si>
  <si>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</si>
  <si>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4º TRIMESTRE/2020 (1º/10/2020 A 31/12/2020)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</si>
</sst>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7" xfId="0" applyFont="1" applyBorder="1" applyAlignment="1">
      <alignment horizontal="right"/>
    </xf>
    <xf numFmtId="0" fontId="9" fillId="0" borderId="48" xfId="0" applyFont="1" applyBorder="1" applyAlignment="1">
      <alignment horizontal="right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7" fillId="0" borderId="47" xfId="50" applyFont="1" applyFill="1" applyBorder="1" applyAlignment="1">
      <alignment horizontal="right"/>
    </xf>
    <xf numFmtId="0" fontId="7" fillId="0" borderId="5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23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6" fillId="0" borderId="58" xfId="0" applyFont="1" applyFill="1" applyBorder="1" applyAlignment="1">
      <alignment horizontal="right"/>
    </xf>
    <xf numFmtId="0" fontId="7" fillId="0" borderId="37" xfId="50" applyFont="1" applyFill="1" applyBorder="1" applyAlignment="1">
      <alignment horizontal="right"/>
    </xf>
    <xf numFmtId="0" fontId="7" fillId="0" borderId="4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7" fillId="0" borderId="61" xfId="0" applyFont="1" applyFill="1" applyBorder="1" applyAlignment="1">
      <alignment/>
    </xf>
    <xf numFmtId="0" fontId="3" fillId="0" borderId="59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/>
    </xf>
    <xf numFmtId="0" fontId="3" fillId="0" borderId="59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3" fontId="7" fillId="0" borderId="65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7" fillId="0" borderId="35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3" fillId="0" borderId="27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zoomScale="130" zoomScaleNormal="130" zoomScalePageLayoutView="0" workbookViewId="0" topLeftCell="A1">
      <selection activeCell="F44" sqref="F44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1.25" customHeight="1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0.5" customHeight="1" thickBot="1">
      <c r="A3" s="71" t="s">
        <v>53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2.75">
      <c r="A4" s="73" t="s">
        <v>1</v>
      </c>
      <c r="B4" s="74"/>
      <c r="C4" s="75" t="s">
        <v>7</v>
      </c>
      <c r="D4" s="76"/>
      <c r="E4" s="76"/>
      <c r="F4" s="76"/>
      <c r="G4" s="76"/>
      <c r="H4" s="76"/>
      <c r="I4" s="76"/>
      <c r="J4" s="77"/>
      <c r="K4" s="78" t="s">
        <v>8</v>
      </c>
      <c r="L4" s="76"/>
      <c r="M4" s="77"/>
      <c r="N4" s="11"/>
      <c r="O4" s="11"/>
    </row>
    <row r="5" spans="1:15" ht="11.25" customHeight="1" thickBot="1">
      <c r="A5" s="82" t="s">
        <v>2</v>
      </c>
      <c r="B5" s="83"/>
      <c r="C5" s="86" t="s">
        <v>3</v>
      </c>
      <c r="D5" s="87"/>
      <c r="E5" s="87" t="s">
        <v>4</v>
      </c>
      <c r="F5" s="87"/>
      <c r="G5" s="87" t="s">
        <v>5</v>
      </c>
      <c r="H5" s="88"/>
      <c r="I5" s="86" t="s">
        <v>6</v>
      </c>
      <c r="J5" s="88"/>
      <c r="K5" s="79"/>
      <c r="L5" s="80"/>
      <c r="M5" s="81"/>
      <c r="N5" s="12"/>
      <c r="O5" s="12"/>
    </row>
    <row r="6" spans="1:15" ht="13.5" thickBot="1">
      <c r="A6" s="84"/>
      <c r="B6" s="85"/>
      <c r="C6" s="39" t="s">
        <v>10</v>
      </c>
      <c r="D6" s="38" t="s">
        <v>11</v>
      </c>
      <c r="E6" s="38" t="s">
        <v>10</v>
      </c>
      <c r="F6" s="38" t="s">
        <v>11</v>
      </c>
      <c r="G6" s="38" t="s">
        <v>10</v>
      </c>
      <c r="H6" s="37" t="s">
        <v>11</v>
      </c>
      <c r="I6" s="36" t="s">
        <v>10</v>
      </c>
      <c r="J6" s="36" t="s">
        <v>11</v>
      </c>
      <c r="K6" s="33" t="s">
        <v>9</v>
      </c>
      <c r="L6" s="34" t="s">
        <v>51</v>
      </c>
      <c r="M6" s="25" t="s">
        <v>6</v>
      </c>
      <c r="N6" s="12"/>
      <c r="O6" s="12"/>
    </row>
    <row r="7" spans="1:15" ht="12.75">
      <c r="A7" s="4" t="s">
        <v>17</v>
      </c>
      <c r="B7" s="54" t="s">
        <v>12</v>
      </c>
      <c r="C7" s="89">
        <v>4064</v>
      </c>
      <c r="D7" s="90">
        <v>778</v>
      </c>
      <c r="E7" s="91">
        <v>811</v>
      </c>
      <c r="F7" s="92">
        <v>48</v>
      </c>
      <c r="G7" s="92">
        <v>5</v>
      </c>
      <c r="H7" s="93">
        <v>0</v>
      </c>
      <c r="I7" s="94">
        <f aca="true" t="shared" si="0" ref="I7:J11">SUM(C7+E7+G7)</f>
        <v>4880</v>
      </c>
      <c r="J7" s="95">
        <f t="shared" si="0"/>
        <v>826</v>
      </c>
      <c r="K7" s="96">
        <v>378</v>
      </c>
      <c r="L7" s="97">
        <v>538</v>
      </c>
      <c r="M7" s="98">
        <f>SUM(K7,L7)</f>
        <v>916</v>
      </c>
      <c r="N7" s="13"/>
      <c r="O7" s="12"/>
    </row>
    <row r="8" spans="1:15" ht="12.75">
      <c r="A8" s="4"/>
      <c r="B8" s="30" t="s">
        <v>13</v>
      </c>
      <c r="C8" s="99">
        <v>3434</v>
      </c>
      <c r="D8" s="100">
        <v>355</v>
      </c>
      <c r="E8" s="101">
        <v>602</v>
      </c>
      <c r="F8" s="101">
        <v>7</v>
      </c>
      <c r="G8" s="102">
        <v>6</v>
      </c>
      <c r="H8" s="103">
        <v>0</v>
      </c>
      <c r="I8" s="104">
        <f t="shared" si="0"/>
        <v>4042</v>
      </c>
      <c r="J8" s="105">
        <f t="shared" si="0"/>
        <v>362</v>
      </c>
      <c r="K8" s="106">
        <v>267</v>
      </c>
      <c r="L8" s="47">
        <v>628</v>
      </c>
      <c r="M8" s="107">
        <f>SUM(K8,L8)</f>
        <v>895</v>
      </c>
      <c r="N8" s="13"/>
      <c r="O8" s="12"/>
    </row>
    <row r="9" spans="1:15" ht="12.75">
      <c r="A9" s="4"/>
      <c r="B9" s="30" t="s">
        <v>47</v>
      </c>
      <c r="C9" s="99">
        <v>1631</v>
      </c>
      <c r="D9" s="100">
        <v>25</v>
      </c>
      <c r="E9" s="101">
        <v>392</v>
      </c>
      <c r="F9" s="101">
        <v>3</v>
      </c>
      <c r="G9" s="101">
        <v>2</v>
      </c>
      <c r="H9" s="93">
        <v>0</v>
      </c>
      <c r="I9" s="108">
        <f t="shared" si="0"/>
        <v>2025</v>
      </c>
      <c r="J9" s="105">
        <f t="shared" si="0"/>
        <v>28</v>
      </c>
      <c r="K9" s="106">
        <v>155</v>
      </c>
      <c r="L9" s="47">
        <v>274</v>
      </c>
      <c r="M9" s="109">
        <f>SUM(K9,L9)</f>
        <v>429</v>
      </c>
      <c r="N9" s="13"/>
      <c r="O9" s="12"/>
    </row>
    <row r="10" spans="1:15" ht="12.75">
      <c r="A10" s="17"/>
      <c r="B10" s="9" t="s">
        <v>14</v>
      </c>
      <c r="C10" s="99">
        <v>438</v>
      </c>
      <c r="D10" s="100">
        <v>29</v>
      </c>
      <c r="E10" s="101">
        <v>95</v>
      </c>
      <c r="F10" s="101">
        <v>1</v>
      </c>
      <c r="G10" s="101">
        <v>1</v>
      </c>
      <c r="H10" s="110">
        <v>0</v>
      </c>
      <c r="I10" s="108">
        <f t="shared" si="0"/>
        <v>534</v>
      </c>
      <c r="J10" s="105">
        <f t="shared" si="0"/>
        <v>30</v>
      </c>
      <c r="K10" s="106">
        <v>65</v>
      </c>
      <c r="L10" s="47">
        <v>223</v>
      </c>
      <c r="M10" s="111">
        <f>SUM(K10,L10)</f>
        <v>288</v>
      </c>
      <c r="N10" s="13"/>
      <c r="O10" s="12"/>
    </row>
    <row r="11" spans="1:15" ht="13.5" thickBot="1">
      <c r="A11" s="4"/>
      <c r="B11" s="30" t="s">
        <v>15</v>
      </c>
      <c r="C11" s="99">
        <v>106</v>
      </c>
      <c r="D11" s="101">
        <v>5</v>
      </c>
      <c r="E11" s="101">
        <v>4</v>
      </c>
      <c r="F11" s="101">
        <v>0</v>
      </c>
      <c r="G11" s="101">
        <v>15</v>
      </c>
      <c r="H11" s="103">
        <v>0</v>
      </c>
      <c r="I11" s="108">
        <f t="shared" si="0"/>
        <v>125</v>
      </c>
      <c r="J11" s="112">
        <f t="shared" si="0"/>
        <v>5</v>
      </c>
      <c r="K11" s="106">
        <v>8</v>
      </c>
      <c r="L11" s="113">
        <v>4</v>
      </c>
      <c r="M11" s="108">
        <f>SUM(K11,L11)</f>
        <v>12</v>
      </c>
      <c r="N11" s="13"/>
      <c r="O11" s="12"/>
    </row>
    <row r="12" spans="1:15" ht="13.5" thickBot="1">
      <c r="A12" s="24"/>
      <c r="B12" s="35" t="s">
        <v>16</v>
      </c>
      <c r="C12" s="114">
        <f aca="true" t="shared" si="1" ref="C12:H12">SUM(C7:C11)</f>
        <v>9673</v>
      </c>
      <c r="D12" s="115">
        <f t="shared" si="1"/>
        <v>1192</v>
      </c>
      <c r="E12" s="116">
        <f t="shared" si="1"/>
        <v>1904</v>
      </c>
      <c r="F12" s="115">
        <f t="shared" si="1"/>
        <v>59</v>
      </c>
      <c r="G12" s="115">
        <f t="shared" si="1"/>
        <v>29</v>
      </c>
      <c r="H12" s="117">
        <f t="shared" si="1"/>
        <v>0</v>
      </c>
      <c r="I12" s="118">
        <f aca="true" t="shared" si="2" ref="I12:I17">SUM(C12+E12+G12)</f>
        <v>11606</v>
      </c>
      <c r="J12" s="119">
        <f>SUM(J7:J11)</f>
        <v>1251</v>
      </c>
      <c r="K12" s="120">
        <f>SUM(K7:K11)</f>
        <v>873</v>
      </c>
      <c r="L12" s="116">
        <f>SUM(L7:L11)</f>
        <v>1667</v>
      </c>
      <c r="M12" s="119">
        <f>SUM(M7:M11)</f>
        <v>2540</v>
      </c>
      <c r="N12" s="13"/>
      <c r="O12" s="12"/>
    </row>
    <row r="13" spans="1:21" ht="12.75">
      <c r="A13" s="18" t="s">
        <v>18</v>
      </c>
      <c r="B13" s="15" t="s">
        <v>19</v>
      </c>
      <c r="C13" s="121">
        <v>9227</v>
      </c>
      <c r="D13" s="101">
        <v>1432</v>
      </c>
      <c r="E13" s="122">
        <v>549</v>
      </c>
      <c r="F13" s="101">
        <v>1</v>
      </c>
      <c r="G13" s="101">
        <v>16</v>
      </c>
      <c r="H13" s="47">
        <v>0</v>
      </c>
      <c r="I13" s="123">
        <f t="shared" si="2"/>
        <v>9792</v>
      </c>
      <c r="J13" s="23">
        <f>SUM(D13+F13+H13)</f>
        <v>1433</v>
      </c>
      <c r="K13" s="124">
        <v>550</v>
      </c>
      <c r="L13" s="122">
        <v>4982</v>
      </c>
      <c r="M13" s="23">
        <f>SUM(K13+L13)</f>
        <v>5532</v>
      </c>
      <c r="N13" s="26"/>
      <c r="O13" s="26"/>
      <c r="P13" s="27"/>
      <c r="Q13" s="27"/>
      <c r="R13" s="27"/>
      <c r="S13" s="27"/>
      <c r="T13" s="27"/>
      <c r="U13" s="27"/>
    </row>
    <row r="14" spans="1:21" ht="13.5" thickBot="1">
      <c r="A14" s="4"/>
      <c r="B14" s="16" t="s">
        <v>15</v>
      </c>
      <c r="C14" s="125">
        <v>0</v>
      </c>
      <c r="D14" s="90">
        <v>0</v>
      </c>
      <c r="E14" s="125">
        <v>0</v>
      </c>
      <c r="F14" s="90">
        <v>0</v>
      </c>
      <c r="G14" s="90">
        <v>0</v>
      </c>
      <c r="H14" s="31">
        <v>0</v>
      </c>
      <c r="I14" s="126">
        <f t="shared" si="2"/>
        <v>0</v>
      </c>
      <c r="J14" s="127">
        <f>SUM(D14+F14+H14)</f>
        <v>0</v>
      </c>
      <c r="K14" s="128">
        <v>0</v>
      </c>
      <c r="L14" s="129">
        <v>0</v>
      </c>
      <c r="M14" s="127">
        <f>SUM(K14+L14)</f>
        <v>0</v>
      </c>
      <c r="N14" s="26"/>
      <c r="O14" s="26"/>
      <c r="P14" s="27"/>
      <c r="Q14" s="27"/>
      <c r="R14" s="27"/>
      <c r="S14" s="27"/>
      <c r="T14" s="27"/>
      <c r="U14" s="27"/>
    </row>
    <row r="15" spans="1:21" ht="13.5" thickBot="1">
      <c r="A15" s="5"/>
      <c r="B15" s="35" t="s">
        <v>16</v>
      </c>
      <c r="C15" s="48">
        <f aca="true" t="shared" si="3" ref="C15:H15">SUM(C13:C14)</f>
        <v>9227</v>
      </c>
      <c r="D15" s="49">
        <f t="shared" si="3"/>
        <v>1432</v>
      </c>
      <c r="E15" s="49">
        <f t="shared" si="3"/>
        <v>549</v>
      </c>
      <c r="F15" s="49">
        <f t="shared" si="3"/>
        <v>1</v>
      </c>
      <c r="G15" s="49">
        <f t="shared" si="3"/>
        <v>16</v>
      </c>
      <c r="H15" s="32">
        <f t="shared" si="3"/>
        <v>0</v>
      </c>
      <c r="I15" s="130">
        <f t="shared" si="2"/>
        <v>9792</v>
      </c>
      <c r="J15" s="50">
        <f>SUM(D15+F15+H15)</f>
        <v>1433</v>
      </c>
      <c r="K15" s="51">
        <f>SUM(K13:K14)</f>
        <v>550</v>
      </c>
      <c r="L15" s="131">
        <f>SUM(L13:L14)</f>
        <v>4982</v>
      </c>
      <c r="M15" s="50">
        <f>SUM(M13:M14)</f>
        <v>5532</v>
      </c>
      <c r="N15" s="28"/>
      <c r="O15" s="26"/>
      <c r="P15" s="27"/>
      <c r="Q15" s="27"/>
      <c r="R15" s="27"/>
      <c r="S15" s="27"/>
      <c r="T15" s="27"/>
      <c r="U15" s="27"/>
    </row>
    <row r="16" spans="1:15" ht="12.75">
      <c r="A16" s="4" t="s">
        <v>21</v>
      </c>
      <c r="B16" s="15" t="s">
        <v>22</v>
      </c>
      <c r="C16" s="106">
        <v>33795</v>
      </c>
      <c r="D16" s="113">
        <v>8325</v>
      </c>
      <c r="E16" s="113">
        <v>5766</v>
      </c>
      <c r="F16" s="113">
        <v>523</v>
      </c>
      <c r="G16" s="113">
        <v>33</v>
      </c>
      <c r="H16" s="47">
        <v>0</v>
      </c>
      <c r="I16" s="123">
        <f t="shared" si="2"/>
        <v>39594</v>
      </c>
      <c r="J16" s="23">
        <f>SUM(D16+F16+H16)</f>
        <v>8848</v>
      </c>
      <c r="K16" s="106">
        <v>2771</v>
      </c>
      <c r="L16" s="122">
        <v>6491</v>
      </c>
      <c r="M16" s="23">
        <f>SUM(K16+L16)</f>
        <v>9262</v>
      </c>
      <c r="N16" s="28"/>
      <c r="O16" s="12"/>
    </row>
    <row r="17" spans="1:15" ht="13.5" thickBot="1">
      <c r="A17" s="4"/>
      <c r="B17" s="16" t="s">
        <v>24</v>
      </c>
      <c r="C17" s="132">
        <v>1578</v>
      </c>
      <c r="D17" s="133">
        <v>57</v>
      </c>
      <c r="E17" s="133">
        <v>256</v>
      </c>
      <c r="F17" s="133">
        <v>1</v>
      </c>
      <c r="G17" s="133">
        <v>4</v>
      </c>
      <c r="H17" s="56">
        <v>0</v>
      </c>
      <c r="I17" s="57">
        <f t="shared" si="2"/>
        <v>1838</v>
      </c>
      <c r="J17" s="127">
        <f>SUM(D17+F17+H17)</f>
        <v>58</v>
      </c>
      <c r="K17" s="128">
        <v>134</v>
      </c>
      <c r="L17" s="129">
        <v>466</v>
      </c>
      <c r="M17" s="127">
        <f>SUM(K17+L17)</f>
        <v>600</v>
      </c>
      <c r="N17" s="28"/>
      <c r="O17" s="12"/>
    </row>
    <row r="18" spans="1:15" ht="12.75">
      <c r="A18" s="5"/>
      <c r="B18" s="53" t="s">
        <v>16</v>
      </c>
      <c r="C18" s="48">
        <f>SUM(C16:C17)</f>
        <v>35373</v>
      </c>
      <c r="D18" s="49">
        <f aca="true" t="shared" si="4" ref="D18:J18">SUM(D16:D17)</f>
        <v>8382</v>
      </c>
      <c r="E18" s="134">
        <f t="shared" si="4"/>
        <v>6022</v>
      </c>
      <c r="F18" s="134">
        <f t="shared" si="4"/>
        <v>524</v>
      </c>
      <c r="G18" s="134">
        <f t="shared" si="4"/>
        <v>37</v>
      </c>
      <c r="H18" s="135">
        <f t="shared" si="4"/>
        <v>0</v>
      </c>
      <c r="I18" s="136">
        <f t="shared" si="4"/>
        <v>41432</v>
      </c>
      <c r="J18" s="50">
        <f t="shared" si="4"/>
        <v>8906</v>
      </c>
      <c r="K18" s="137">
        <f>SUM(K16:K17)</f>
        <v>2905</v>
      </c>
      <c r="L18" s="131">
        <f>SUM(L16:L17)</f>
        <v>6957</v>
      </c>
      <c r="M18" s="50">
        <f>SUM(M16:M17)</f>
        <v>9862</v>
      </c>
      <c r="N18" s="28"/>
      <c r="O18" s="12"/>
    </row>
    <row r="19" spans="1:15" ht="12.75">
      <c r="A19" s="18" t="s">
        <v>25</v>
      </c>
      <c r="B19" s="10" t="s">
        <v>26</v>
      </c>
      <c r="C19" s="138">
        <v>15739</v>
      </c>
      <c r="D19" s="139">
        <v>679</v>
      </c>
      <c r="E19" s="140">
        <v>1973</v>
      </c>
      <c r="F19" s="139">
        <v>56</v>
      </c>
      <c r="G19" s="139">
        <v>13</v>
      </c>
      <c r="H19" s="47">
        <v>0</v>
      </c>
      <c r="I19" s="123">
        <f aca="true" t="shared" si="5" ref="I19:J24">SUM(C19+E19+G19)</f>
        <v>17725</v>
      </c>
      <c r="J19" s="23">
        <f t="shared" si="5"/>
        <v>735</v>
      </c>
      <c r="K19" s="140">
        <v>1014</v>
      </c>
      <c r="L19" s="139">
        <v>1892</v>
      </c>
      <c r="M19" s="23">
        <f>SUM(K19+L19)</f>
        <v>2906</v>
      </c>
      <c r="N19" s="12"/>
      <c r="O19" s="12"/>
    </row>
    <row r="20" spans="1:15" ht="12.75">
      <c r="A20" s="4"/>
      <c r="B20" s="16" t="s">
        <v>28</v>
      </c>
      <c r="C20" s="141">
        <v>2537</v>
      </c>
      <c r="D20" s="142">
        <v>145</v>
      </c>
      <c r="E20" s="143">
        <v>301</v>
      </c>
      <c r="F20" s="142">
        <v>0</v>
      </c>
      <c r="G20" s="142">
        <v>8</v>
      </c>
      <c r="H20" s="56">
        <v>0</v>
      </c>
      <c r="I20" s="126">
        <f t="shared" si="5"/>
        <v>2846</v>
      </c>
      <c r="J20" s="127">
        <f t="shared" si="5"/>
        <v>145</v>
      </c>
      <c r="K20" s="143">
        <v>313</v>
      </c>
      <c r="L20" s="142">
        <v>377</v>
      </c>
      <c r="M20" s="127">
        <f>SUM(K20+L20)</f>
        <v>690</v>
      </c>
      <c r="N20" s="12"/>
      <c r="O20" s="12"/>
    </row>
    <row r="21" spans="1:15" ht="13.5" thickBot="1">
      <c r="A21" s="4"/>
      <c r="B21" s="16" t="s">
        <v>15</v>
      </c>
      <c r="C21" s="138">
        <v>539</v>
      </c>
      <c r="D21" s="144">
        <v>24</v>
      </c>
      <c r="E21" s="141">
        <v>12</v>
      </c>
      <c r="F21" s="144">
        <v>0</v>
      </c>
      <c r="G21" s="144">
        <v>20</v>
      </c>
      <c r="H21" s="31">
        <v>0</v>
      </c>
      <c r="I21" s="126">
        <f t="shared" si="5"/>
        <v>571</v>
      </c>
      <c r="J21" s="127">
        <f t="shared" si="5"/>
        <v>24</v>
      </c>
      <c r="K21" s="141">
        <v>128</v>
      </c>
      <c r="L21" s="145">
        <v>56</v>
      </c>
      <c r="M21" s="23">
        <f>SUM(K21+L21)</f>
        <v>184</v>
      </c>
      <c r="N21" s="12"/>
      <c r="O21" s="12"/>
    </row>
    <row r="22" spans="1:15" ht="13.5" thickBot="1">
      <c r="A22" s="20"/>
      <c r="B22" s="35" t="s">
        <v>16</v>
      </c>
      <c r="C22" s="49">
        <f aca="true" t="shared" si="6" ref="C22:M22">SUM(C19+C20+C21)</f>
        <v>18815</v>
      </c>
      <c r="D22" s="49">
        <f t="shared" si="6"/>
        <v>848</v>
      </c>
      <c r="E22" s="49">
        <f t="shared" si="6"/>
        <v>2286</v>
      </c>
      <c r="F22" s="49">
        <f t="shared" si="6"/>
        <v>56</v>
      </c>
      <c r="G22" s="49">
        <f t="shared" si="6"/>
        <v>41</v>
      </c>
      <c r="H22" s="32">
        <f t="shared" si="6"/>
        <v>0</v>
      </c>
      <c r="I22" s="146">
        <f t="shared" si="6"/>
        <v>21142</v>
      </c>
      <c r="J22" s="50">
        <f t="shared" si="6"/>
        <v>904</v>
      </c>
      <c r="K22" s="51">
        <f t="shared" si="6"/>
        <v>1455</v>
      </c>
      <c r="L22" s="147">
        <f t="shared" si="6"/>
        <v>2325</v>
      </c>
      <c r="M22" s="50">
        <f t="shared" si="6"/>
        <v>3780</v>
      </c>
      <c r="N22" s="13"/>
      <c r="O22" s="12"/>
    </row>
    <row r="23" spans="1:15" ht="12.75">
      <c r="A23" s="4" t="s">
        <v>29</v>
      </c>
      <c r="B23" s="15" t="s">
        <v>30</v>
      </c>
      <c r="C23" s="121">
        <v>9163</v>
      </c>
      <c r="D23" s="101">
        <v>1695</v>
      </c>
      <c r="E23" s="122">
        <v>3441</v>
      </c>
      <c r="F23" s="101">
        <v>293</v>
      </c>
      <c r="G23" s="101">
        <v>102</v>
      </c>
      <c r="H23" s="47">
        <v>4</v>
      </c>
      <c r="I23" s="123">
        <f t="shared" si="5"/>
        <v>12706</v>
      </c>
      <c r="J23" s="23">
        <f t="shared" si="5"/>
        <v>1992</v>
      </c>
      <c r="K23" s="124">
        <v>1643</v>
      </c>
      <c r="L23" s="113">
        <v>1228</v>
      </c>
      <c r="M23" s="23">
        <f>SUM(K23+L23)</f>
        <v>2871</v>
      </c>
      <c r="N23" s="12"/>
      <c r="O23" s="12"/>
    </row>
    <row r="24" spans="1:15" ht="13.5" thickBot="1">
      <c r="A24" s="4"/>
      <c r="B24" s="16" t="s">
        <v>31</v>
      </c>
      <c r="C24" s="125">
        <v>1969</v>
      </c>
      <c r="D24" s="90">
        <v>604</v>
      </c>
      <c r="E24" s="125">
        <v>586</v>
      </c>
      <c r="F24" s="90">
        <v>32</v>
      </c>
      <c r="G24" s="90">
        <v>28</v>
      </c>
      <c r="H24" s="31">
        <v>0</v>
      </c>
      <c r="I24" s="126">
        <f t="shared" si="5"/>
        <v>2583</v>
      </c>
      <c r="J24" s="127">
        <f>SUM(D24+F24+H24)</f>
        <v>636</v>
      </c>
      <c r="K24" s="128">
        <v>193</v>
      </c>
      <c r="L24" s="148">
        <v>209</v>
      </c>
      <c r="M24" s="127">
        <f>SUM(K24+L24)</f>
        <v>402</v>
      </c>
      <c r="N24" s="12"/>
      <c r="O24" s="12"/>
    </row>
    <row r="25" spans="1:15" ht="13.5" thickBot="1">
      <c r="A25" s="5"/>
      <c r="B25" s="35" t="s">
        <v>16</v>
      </c>
      <c r="C25" s="51">
        <f>SUM(C23:C24)</f>
        <v>11132</v>
      </c>
      <c r="D25" s="49">
        <f aca="true" t="shared" si="7" ref="D25:J25">SUM(D23:D24)</f>
        <v>2299</v>
      </c>
      <c r="E25" s="49">
        <f t="shared" si="7"/>
        <v>4027</v>
      </c>
      <c r="F25" s="49">
        <f t="shared" si="7"/>
        <v>325</v>
      </c>
      <c r="G25" s="49">
        <f t="shared" si="7"/>
        <v>130</v>
      </c>
      <c r="H25" s="32">
        <f t="shared" si="7"/>
        <v>4</v>
      </c>
      <c r="I25" s="58">
        <f t="shared" si="7"/>
        <v>15289</v>
      </c>
      <c r="J25" s="50">
        <f t="shared" si="7"/>
        <v>2628</v>
      </c>
      <c r="K25" s="51">
        <f>SUM(K23:K24)</f>
        <v>1836</v>
      </c>
      <c r="L25" s="147">
        <f>SUM(L23:L24)</f>
        <v>1437</v>
      </c>
      <c r="M25" s="50">
        <f>SUM(M23:M24)</f>
        <v>3273</v>
      </c>
      <c r="N25" s="13"/>
      <c r="O25" s="12"/>
    </row>
    <row r="26" spans="1:15" ht="12.75">
      <c r="A26" s="4" t="s">
        <v>32</v>
      </c>
      <c r="B26" s="15" t="s">
        <v>33</v>
      </c>
      <c r="C26" s="59">
        <v>1812</v>
      </c>
      <c r="D26" s="60">
        <v>183</v>
      </c>
      <c r="E26" s="60">
        <v>237</v>
      </c>
      <c r="F26" s="60">
        <v>1</v>
      </c>
      <c r="G26" s="60">
        <v>0</v>
      </c>
      <c r="H26" s="47">
        <v>0</v>
      </c>
      <c r="I26" s="23">
        <f>SUM(C26+E26+G26)</f>
        <v>2049</v>
      </c>
      <c r="J26" s="23">
        <f aca="true" t="shared" si="8" ref="J26:J34">SUM(D26+F26+H26)</f>
        <v>184</v>
      </c>
      <c r="K26" s="59">
        <v>93</v>
      </c>
      <c r="L26" s="61">
        <v>234</v>
      </c>
      <c r="M26" s="23">
        <f aca="true" t="shared" si="9" ref="M26:M34">SUM(K26+L26)</f>
        <v>327</v>
      </c>
      <c r="N26" s="29"/>
      <c r="O26" s="12"/>
    </row>
    <row r="27" spans="1:15" ht="12.75">
      <c r="A27" s="4"/>
      <c r="B27" s="30" t="s">
        <v>34</v>
      </c>
      <c r="C27" s="62">
        <v>4043</v>
      </c>
      <c r="D27" s="63">
        <v>119</v>
      </c>
      <c r="E27" s="63">
        <v>1125</v>
      </c>
      <c r="F27" s="63">
        <v>0</v>
      </c>
      <c r="G27" s="63">
        <v>1</v>
      </c>
      <c r="H27" s="31">
        <v>0</v>
      </c>
      <c r="I27" s="16">
        <f aca="true" t="shared" si="10" ref="I27:I34">SUM(C27+E27+G27)</f>
        <v>5169</v>
      </c>
      <c r="J27" s="10">
        <f t="shared" si="8"/>
        <v>119</v>
      </c>
      <c r="K27" s="62">
        <v>217</v>
      </c>
      <c r="L27" s="63">
        <v>426</v>
      </c>
      <c r="M27" s="19">
        <f t="shared" si="9"/>
        <v>643</v>
      </c>
      <c r="N27" s="29"/>
      <c r="O27" s="12"/>
    </row>
    <row r="28" spans="1:15" ht="12.75">
      <c r="A28" s="17"/>
      <c r="B28" s="9" t="s">
        <v>35</v>
      </c>
      <c r="C28" s="62">
        <v>2774</v>
      </c>
      <c r="D28" s="63">
        <v>430</v>
      </c>
      <c r="E28" s="63">
        <v>542</v>
      </c>
      <c r="F28" s="63">
        <v>0</v>
      </c>
      <c r="G28" s="63">
        <v>4</v>
      </c>
      <c r="H28" s="47">
        <v>0</v>
      </c>
      <c r="I28" s="19">
        <f t="shared" si="10"/>
        <v>3320</v>
      </c>
      <c r="J28" s="19">
        <f t="shared" si="8"/>
        <v>430</v>
      </c>
      <c r="K28" s="62">
        <v>179</v>
      </c>
      <c r="L28" s="63">
        <v>159</v>
      </c>
      <c r="M28" s="19">
        <f t="shared" si="9"/>
        <v>338</v>
      </c>
      <c r="N28" s="29"/>
      <c r="O28" s="12"/>
    </row>
    <row r="29" spans="1:15" ht="12.75">
      <c r="A29" s="4"/>
      <c r="B29" s="16" t="s">
        <v>36</v>
      </c>
      <c r="C29" s="62">
        <v>2780</v>
      </c>
      <c r="D29" s="63">
        <v>55</v>
      </c>
      <c r="E29" s="63">
        <v>526</v>
      </c>
      <c r="F29" s="63">
        <v>5</v>
      </c>
      <c r="G29" s="63">
        <v>0</v>
      </c>
      <c r="H29" s="47">
        <v>0</v>
      </c>
      <c r="I29" s="19">
        <f t="shared" si="10"/>
        <v>3306</v>
      </c>
      <c r="J29" s="19">
        <f t="shared" si="8"/>
        <v>60</v>
      </c>
      <c r="K29" s="62">
        <v>57</v>
      </c>
      <c r="L29" s="63">
        <v>282</v>
      </c>
      <c r="M29" s="19">
        <f t="shared" si="9"/>
        <v>339</v>
      </c>
      <c r="N29" s="29"/>
      <c r="O29" s="12"/>
    </row>
    <row r="30" spans="1:15" ht="12.75">
      <c r="A30" s="17"/>
      <c r="B30" s="9" t="s">
        <v>37</v>
      </c>
      <c r="C30" s="62">
        <v>4958</v>
      </c>
      <c r="D30" s="63">
        <v>459</v>
      </c>
      <c r="E30" s="63">
        <v>1147</v>
      </c>
      <c r="F30" s="63">
        <v>17</v>
      </c>
      <c r="G30" s="63">
        <v>7</v>
      </c>
      <c r="H30" s="47">
        <v>0</v>
      </c>
      <c r="I30" s="19">
        <f t="shared" si="10"/>
        <v>6112</v>
      </c>
      <c r="J30" s="23">
        <f t="shared" si="8"/>
        <v>476</v>
      </c>
      <c r="K30" s="62">
        <v>992</v>
      </c>
      <c r="L30" s="63">
        <v>886</v>
      </c>
      <c r="M30" s="19">
        <f t="shared" si="9"/>
        <v>1878</v>
      </c>
      <c r="N30" s="29"/>
      <c r="O30" s="12"/>
    </row>
    <row r="31" spans="1:15" ht="12.75">
      <c r="A31" s="17"/>
      <c r="B31" s="16" t="s">
        <v>38</v>
      </c>
      <c r="C31" s="62">
        <v>2111</v>
      </c>
      <c r="D31" s="63">
        <v>26</v>
      </c>
      <c r="E31" s="63">
        <v>289</v>
      </c>
      <c r="F31" s="63">
        <v>1</v>
      </c>
      <c r="G31" s="63">
        <v>0</v>
      </c>
      <c r="H31" s="47">
        <v>0</v>
      </c>
      <c r="I31" s="19">
        <f t="shared" si="10"/>
        <v>2400</v>
      </c>
      <c r="J31" s="23">
        <f t="shared" si="8"/>
        <v>27</v>
      </c>
      <c r="K31" s="62">
        <v>106</v>
      </c>
      <c r="L31" s="63">
        <v>277</v>
      </c>
      <c r="M31" s="19">
        <f t="shared" si="9"/>
        <v>383</v>
      </c>
      <c r="N31" s="29"/>
      <c r="O31" s="12"/>
    </row>
    <row r="32" spans="1:15" ht="12.75">
      <c r="A32" s="4"/>
      <c r="B32" s="30" t="s">
        <v>39</v>
      </c>
      <c r="C32" s="62">
        <v>3356</v>
      </c>
      <c r="D32" s="63">
        <v>232</v>
      </c>
      <c r="E32" s="63">
        <v>125</v>
      </c>
      <c r="F32" s="63">
        <v>2</v>
      </c>
      <c r="G32" s="63">
        <v>2</v>
      </c>
      <c r="H32" s="47">
        <v>0</v>
      </c>
      <c r="I32" s="19">
        <f t="shared" si="10"/>
        <v>3483</v>
      </c>
      <c r="J32" s="23">
        <f t="shared" si="8"/>
        <v>234</v>
      </c>
      <c r="K32" s="62">
        <v>192</v>
      </c>
      <c r="L32" s="63">
        <v>413</v>
      </c>
      <c r="M32" s="23">
        <f t="shared" si="9"/>
        <v>605</v>
      </c>
      <c r="N32" s="29"/>
      <c r="O32" s="12"/>
    </row>
    <row r="33" spans="1:15" ht="12.75">
      <c r="A33" s="4"/>
      <c r="B33" s="16" t="s">
        <v>48</v>
      </c>
      <c r="C33" s="62">
        <v>0</v>
      </c>
      <c r="D33" s="63">
        <v>0</v>
      </c>
      <c r="E33" s="63">
        <v>0</v>
      </c>
      <c r="F33" s="63">
        <v>0</v>
      </c>
      <c r="G33" s="63">
        <v>0</v>
      </c>
      <c r="H33" s="56">
        <v>0</v>
      </c>
      <c r="I33" s="23">
        <f t="shared" si="10"/>
        <v>0</v>
      </c>
      <c r="J33" s="23">
        <f t="shared" si="8"/>
        <v>0</v>
      </c>
      <c r="K33" s="62">
        <v>0</v>
      </c>
      <c r="L33" s="63">
        <v>0</v>
      </c>
      <c r="M33" s="23">
        <f t="shared" si="9"/>
        <v>0</v>
      </c>
      <c r="N33" s="29"/>
      <c r="O33" s="12"/>
    </row>
    <row r="34" spans="1:15" ht="13.5" thickBot="1">
      <c r="A34" s="4"/>
      <c r="B34" s="16" t="s">
        <v>15</v>
      </c>
      <c r="C34" s="64">
        <v>224</v>
      </c>
      <c r="D34" s="65">
        <v>22</v>
      </c>
      <c r="E34" s="65">
        <v>8</v>
      </c>
      <c r="F34" s="65">
        <v>0</v>
      </c>
      <c r="G34" s="65">
        <v>8</v>
      </c>
      <c r="H34" s="56">
        <v>0</v>
      </c>
      <c r="I34" s="57">
        <f t="shared" si="10"/>
        <v>240</v>
      </c>
      <c r="J34" s="23">
        <f t="shared" si="8"/>
        <v>22</v>
      </c>
      <c r="K34" s="64">
        <v>36</v>
      </c>
      <c r="L34" s="66">
        <v>53</v>
      </c>
      <c r="M34" s="23">
        <f t="shared" si="9"/>
        <v>89</v>
      </c>
      <c r="N34" s="29"/>
      <c r="O34" s="12"/>
    </row>
    <row r="35" spans="1:15" ht="13.5" thickBot="1">
      <c r="A35" s="5"/>
      <c r="B35" s="35" t="s">
        <v>16</v>
      </c>
      <c r="C35" s="48">
        <f aca="true" t="shared" si="11" ref="C35:M35">SUM(C26:C34)</f>
        <v>22058</v>
      </c>
      <c r="D35" s="49">
        <f t="shared" si="11"/>
        <v>1526</v>
      </c>
      <c r="E35" s="49">
        <f t="shared" si="11"/>
        <v>3999</v>
      </c>
      <c r="F35" s="49">
        <f t="shared" si="11"/>
        <v>26</v>
      </c>
      <c r="G35" s="49">
        <f t="shared" si="11"/>
        <v>22</v>
      </c>
      <c r="H35" s="32">
        <f t="shared" si="11"/>
        <v>0</v>
      </c>
      <c r="I35" s="58">
        <f t="shared" si="11"/>
        <v>26079</v>
      </c>
      <c r="J35" s="50">
        <f t="shared" si="11"/>
        <v>1552</v>
      </c>
      <c r="K35" s="51">
        <f t="shared" si="11"/>
        <v>1872</v>
      </c>
      <c r="L35" s="32">
        <f t="shared" si="11"/>
        <v>2730</v>
      </c>
      <c r="M35" s="52">
        <f t="shared" si="11"/>
        <v>4602</v>
      </c>
      <c r="N35" s="28"/>
      <c r="O35" s="12"/>
    </row>
    <row r="36" spans="1:15" ht="12.75">
      <c r="A36" s="4" t="s">
        <v>40</v>
      </c>
      <c r="B36" s="15" t="s">
        <v>41</v>
      </c>
      <c r="C36" s="121">
        <v>2448</v>
      </c>
      <c r="D36" s="101">
        <v>183</v>
      </c>
      <c r="E36" s="122">
        <v>670</v>
      </c>
      <c r="F36" s="101">
        <v>3</v>
      </c>
      <c r="G36" s="101">
        <v>7</v>
      </c>
      <c r="H36" s="47">
        <v>0</v>
      </c>
      <c r="I36" s="123">
        <f aca="true" t="shared" si="12" ref="I36:J42">SUM(C36+E36+G36)</f>
        <v>3125</v>
      </c>
      <c r="J36" s="23">
        <f t="shared" si="12"/>
        <v>186</v>
      </c>
      <c r="K36" s="106">
        <v>205</v>
      </c>
      <c r="L36" s="113">
        <v>41</v>
      </c>
      <c r="M36" s="23">
        <f aca="true" t="shared" si="13" ref="M36:M42">SUM(K36+L36)</f>
        <v>246</v>
      </c>
      <c r="N36" s="26"/>
      <c r="O36" s="12"/>
    </row>
    <row r="37" spans="1:15" ht="12.75">
      <c r="A37" s="4"/>
      <c r="B37" s="16" t="s">
        <v>42</v>
      </c>
      <c r="C37" s="121">
        <v>223</v>
      </c>
      <c r="D37" s="101">
        <v>119</v>
      </c>
      <c r="E37" s="122">
        <v>43</v>
      </c>
      <c r="F37" s="101">
        <v>0</v>
      </c>
      <c r="G37" s="101">
        <v>0</v>
      </c>
      <c r="H37" s="47">
        <v>0</v>
      </c>
      <c r="I37" s="123">
        <f t="shared" si="12"/>
        <v>266</v>
      </c>
      <c r="J37" s="23">
        <f t="shared" si="12"/>
        <v>119</v>
      </c>
      <c r="K37" s="106">
        <v>67</v>
      </c>
      <c r="L37" s="113">
        <v>3</v>
      </c>
      <c r="M37" s="23">
        <f t="shared" si="13"/>
        <v>70</v>
      </c>
      <c r="N37" s="26"/>
      <c r="O37" s="12"/>
    </row>
    <row r="38" spans="1:15" ht="12.75">
      <c r="A38" s="4"/>
      <c r="B38" s="16" t="s">
        <v>43</v>
      </c>
      <c r="C38" s="125">
        <v>442</v>
      </c>
      <c r="D38" s="90">
        <v>430</v>
      </c>
      <c r="E38" s="125">
        <v>56</v>
      </c>
      <c r="F38" s="90">
        <v>1</v>
      </c>
      <c r="G38" s="125">
        <v>0</v>
      </c>
      <c r="H38" s="31">
        <v>0</v>
      </c>
      <c r="I38" s="16">
        <f t="shared" si="12"/>
        <v>498</v>
      </c>
      <c r="J38" s="9">
        <f t="shared" si="12"/>
        <v>431</v>
      </c>
      <c r="K38" s="149">
        <v>29</v>
      </c>
      <c r="L38" s="148">
        <v>5</v>
      </c>
      <c r="M38" s="16">
        <f t="shared" si="13"/>
        <v>34</v>
      </c>
      <c r="N38" s="26"/>
      <c r="O38" s="12"/>
    </row>
    <row r="39" spans="1:15" ht="12.75">
      <c r="A39" s="4"/>
      <c r="B39" s="30" t="s">
        <v>44</v>
      </c>
      <c r="C39" s="106">
        <v>2107</v>
      </c>
      <c r="D39" s="101">
        <v>1113</v>
      </c>
      <c r="E39" s="122">
        <v>253</v>
      </c>
      <c r="F39" s="101">
        <v>3</v>
      </c>
      <c r="G39" s="101">
        <v>0</v>
      </c>
      <c r="H39" s="47">
        <v>0</v>
      </c>
      <c r="I39" s="123">
        <f t="shared" si="12"/>
        <v>2360</v>
      </c>
      <c r="J39" s="23">
        <f t="shared" si="12"/>
        <v>1116</v>
      </c>
      <c r="K39" s="106">
        <v>170</v>
      </c>
      <c r="L39" s="113">
        <v>13</v>
      </c>
      <c r="M39" s="23">
        <f t="shared" si="13"/>
        <v>183</v>
      </c>
      <c r="N39" s="13"/>
      <c r="O39" s="12"/>
    </row>
    <row r="40" spans="1:15" ht="12.75">
      <c r="A40" s="4"/>
      <c r="B40" s="16" t="s">
        <v>45</v>
      </c>
      <c r="C40" s="125">
        <v>754</v>
      </c>
      <c r="D40" s="90">
        <v>198</v>
      </c>
      <c r="E40" s="125">
        <v>68</v>
      </c>
      <c r="F40" s="90">
        <v>3</v>
      </c>
      <c r="G40" s="90">
        <v>2</v>
      </c>
      <c r="H40" s="31">
        <v>0</v>
      </c>
      <c r="I40" s="9">
        <f t="shared" si="12"/>
        <v>824</v>
      </c>
      <c r="J40" s="16">
        <f t="shared" si="12"/>
        <v>201</v>
      </c>
      <c r="K40" s="149">
        <v>84</v>
      </c>
      <c r="L40" s="31">
        <v>3</v>
      </c>
      <c r="M40" s="10">
        <f t="shared" si="13"/>
        <v>87</v>
      </c>
      <c r="N40" s="12"/>
      <c r="O40" s="12"/>
    </row>
    <row r="41" spans="1:15" ht="12.75">
      <c r="A41" s="4"/>
      <c r="B41" s="30" t="s">
        <v>46</v>
      </c>
      <c r="C41" s="106">
        <v>132</v>
      </c>
      <c r="D41" s="101">
        <v>127</v>
      </c>
      <c r="E41" s="122">
        <v>3</v>
      </c>
      <c r="F41" s="101">
        <v>2</v>
      </c>
      <c r="G41" s="101">
        <v>1</v>
      </c>
      <c r="H41" s="47">
        <v>0</v>
      </c>
      <c r="I41" s="123">
        <f t="shared" si="12"/>
        <v>136</v>
      </c>
      <c r="J41" s="23">
        <f t="shared" si="12"/>
        <v>129</v>
      </c>
      <c r="K41" s="106">
        <v>45</v>
      </c>
      <c r="L41" s="113">
        <v>3</v>
      </c>
      <c r="M41" s="7">
        <f t="shared" si="13"/>
        <v>48</v>
      </c>
      <c r="N41" s="13"/>
      <c r="O41" s="12"/>
    </row>
    <row r="42" spans="1:15" ht="13.5" thickBot="1">
      <c r="A42" s="6"/>
      <c r="B42" s="16" t="s">
        <v>15</v>
      </c>
      <c r="C42" s="125">
        <v>52</v>
      </c>
      <c r="D42" s="90">
        <v>7</v>
      </c>
      <c r="E42" s="125">
        <v>5</v>
      </c>
      <c r="F42" s="90">
        <v>0</v>
      </c>
      <c r="G42" s="90">
        <v>5</v>
      </c>
      <c r="H42" s="31">
        <v>0</v>
      </c>
      <c r="I42" s="126">
        <f t="shared" si="12"/>
        <v>62</v>
      </c>
      <c r="J42" s="127">
        <f t="shared" si="12"/>
        <v>7</v>
      </c>
      <c r="K42" s="128">
        <v>0</v>
      </c>
      <c r="L42" s="148">
        <v>0</v>
      </c>
      <c r="M42" s="127">
        <f t="shared" si="13"/>
        <v>0</v>
      </c>
      <c r="N42" s="12"/>
      <c r="O42" s="12"/>
    </row>
    <row r="43" spans="1:15" ht="13.5" thickBot="1">
      <c r="A43" s="7"/>
      <c r="B43" s="35" t="s">
        <v>16</v>
      </c>
      <c r="C43" s="48">
        <f>SUM(C36:C42)</f>
        <v>6158</v>
      </c>
      <c r="D43" s="49">
        <f aca="true" t="shared" si="14" ref="D43:J43">SUM(D36:D42)</f>
        <v>2177</v>
      </c>
      <c r="E43" s="49">
        <f t="shared" si="14"/>
        <v>1098</v>
      </c>
      <c r="F43" s="49">
        <f t="shared" si="14"/>
        <v>12</v>
      </c>
      <c r="G43" s="49">
        <f t="shared" si="14"/>
        <v>15</v>
      </c>
      <c r="H43" s="32">
        <f t="shared" si="14"/>
        <v>0</v>
      </c>
      <c r="I43" s="131">
        <f t="shared" si="14"/>
        <v>7271</v>
      </c>
      <c r="J43" s="50">
        <f t="shared" si="14"/>
        <v>2189</v>
      </c>
      <c r="K43" s="51">
        <f>SUM(K36:K42)</f>
        <v>600</v>
      </c>
      <c r="L43" s="32">
        <f>SUM(L36:L42)</f>
        <v>68</v>
      </c>
      <c r="M43" s="52">
        <f>SUM(M36:M42)</f>
        <v>668</v>
      </c>
      <c r="N43" s="13"/>
      <c r="O43" s="12"/>
    </row>
    <row r="44" spans="1:15" ht="13.5" thickBot="1">
      <c r="A44" s="8" t="s">
        <v>49</v>
      </c>
      <c r="B44" s="15" t="s">
        <v>23</v>
      </c>
      <c r="C44" s="101">
        <v>7851</v>
      </c>
      <c r="D44" s="90">
        <v>130</v>
      </c>
      <c r="E44" s="125">
        <v>1013</v>
      </c>
      <c r="F44" s="90">
        <v>32</v>
      </c>
      <c r="G44" s="90">
        <v>27</v>
      </c>
      <c r="H44" s="31">
        <v>0</v>
      </c>
      <c r="I44" s="150">
        <f>SUM(C44,E44,G44)</f>
        <v>8891</v>
      </c>
      <c r="J44" s="23">
        <f>SUM(D44+F44+H44)</f>
        <v>162</v>
      </c>
      <c r="K44" s="151">
        <v>708</v>
      </c>
      <c r="L44" s="152">
        <v>1933</v>
      </c>
      <c r="M44" s="23">
        <f>SUM(K44+L44)</f>
        <v>2641</v>
      </c>
      <c r="N44" s="12"/>
      <c r="O44" s="12"/>
    </row>
    <row r="45" spans="1:15" ht="12.75">
      <c r="A45" s="7"/>
      <c r="B45" s="35" t="s">
        <v>16</v>
      </c>
      <c r="C45" s="48">
        <f aca="true" t="shared" si="15" ref="C45:H45">SUM(C44)</f>
        <v>7851</v>
      </c>
      <c r="D45" s="49">
        <f t="shared" si="15"/>
        <v>130</v>
      </c>
      <c r="E45" s="49">
        <f t="shared" si="15"/>
        <v>1013</v>
      </c>
      <c r="F45" s="49">
        <f t="shared" si="15"/>
        <v>32</v>
      </c>
      <c r="G45" s="49">
        <f t="shared" si="15"/>
        <v>27</v>
      </c>
      <c r="H45" s="32">
        <f t="shared" si="15"/>
        <v>0</v>
      </c>
      <c r="I45" s="130">
        <f>SUM(C45+E45+G45)</f>
        <v>8891</v>
      </c>
      <c r="J45" s="50">
        <f>SUM(J44)</f>
        <v>162</v>
      </c>
      <c r="K45" s="49">
        <f>SUM(K44)</f>
        <v>708</v>
      </c>
      <c r="L45" s="147">
        <f>SUM(L44)</f>
        <v>1933</v>
      </c>
      <c r="M45" s="50">
        <f>SUM(M44)</f>
        <v>2641</v>
      </c>
      <c r="N45" s="12"/>
      <c r="O45" s="12"/>
    </row>
    <row r="46" spans="1:15" ht="12.75">
      <c r="A46" s="4" t="s">
        <v>50</v>
      </c>
      <c r="B46" s="55" t="s">
        <v>27</v>
      </c>
      <c r="C46" s="124">
        <v>13075</v>
      </c>
      <c r="D46" s="101">
        <v>1264</v>
      </c>
      <c r="E46" s="101">
        <v>1388</v>
      </c>
      <c r="F46" s="101">
        <v>26</v>
      </c>
      <c r="G46" s="101">
        <v>29</v>
      </c>
      <c r="H46" s="101">
        <v>0</v>
      </c>
      <c r="I46" s="153">
        <f>SUM(C46,E46,G46)</f>
        <v>14492</v>
      </c>
      <c r="J46" s="9">
        <f>SUM(D46+F46+H46)</f>
        <v>1290</v>
      </c>
      <c r="K46" s="106">
        <v>1161</v>
      </c>
      <c r="L46" s="101">
        <v>2179</v>
      </c>
      <c r="M46" s="23">
        <f>SUM(K46+L46)</f>
        <v>3340</v>
      </c>
      <c r="N46" s="13"/>
      <c r="O46" s="12"/>
    </row>
    <row r="47" spans="1:15" ht="13.5" thickBot="1">
      <c r="A47" s="4"/>
      <c r="B47" s="16" t="s">
        <v>15</v>
      </c>
      <c r="C47" s="125">
        <v>0</v>
      </c>
      <c r="D47" s="101">
        <v>0</v>
      </c>
      <c r="E47" s="125">
        <v>0</v>
      </c>
      <c r="F47" s="148">
        <v>0</v>
      </c>
      <c r="G47" s="148">
        <v>0</v>
      </c>
      <c r="H47" s="31">
        <v>0</v>
      </c>
      <c r="I47" s="150">
        <f>SUM(C47,E47,G47)</f>
        <v>0</v>
      </c>
      <c r="J47" s="23">
        <f>SUM(D47,F47,H47)</f>
        <v>0</v>
      </c>
      <c r="K47" s="106">
        <v>0</v>
      </c>
      <c r="L47" s="148">
        <v>0</v>
      </c>
      <c r="M47" s="23">
        <f>SUM(K47+L47)</f>
        <v>0</v>
      </c>
      <c r="N47" s="14"/>
      <c r="O47" s="12"/>
    </row>
    <row r="48" spans="1:15" ht="13.5" thickBot="1">
      <c r="A48" s="21"/>
      <c r="B48" s="35" t="s">
        <v>16</v>
      </c>
      <c r="C48" s="48">
        <f aca="true" t="shared" si="16" ref="C48:H48">SUM(C46:C47)</f>
        <v>13075</v>
      </c>
      <c r="D48" s="49">
        <f t="shared" si="16"/>
        <v>1264</v>
      </c>
      <c r="E48" s="49">
        <f t="shared" si="16"/>
        <v>1388</v>
      </c>
      <c r="F48" s="49">
        <f t="shared" si="16"/>
        <v>26</v>
      </c>
      <c r="G48" s="49">
        <f t="shared" si="16"/>
        <v>29</v>
      </c>
      <c r="H48" s="49">
        <f t="shared" si="16"/>
        <v>0</v>
      </c>
      <c r="I48" s="130">
        <f aca="true" t="shared" si="17" ref="I48:J50">SUM(C48+E48+G48)</f>
        <v>14492</v>
      </c>
      <c r="J48" s="50">
        <f t="shared" si="17"/>
        <v>1290</v>
      </c>
      <c r="K48" s="154">
        <f>SUM(K46:K47)</f>
        <v>1161</v>
      </c>
      <c r="L48" s="155">
        <f>SUM(L46:L47)</f>
        <v>2179</v>
      </c>
      <c r="M48" s="156">
        <f>SUM(M46:M47)</f>
        <v>3340</v>
      </c>
      <c r="N48" s="14"/>
      <c r="O48" s="12"/>
    </row>
    <row r="49" spans="1:15" ht="12.75">
      <c r="A49" s="4" t="s">
        <v>52</v>
      </c>
      <c r="B49" s="158" t="s">
        <v>20</v>
      </c>
      <c r="C49" s="129">
        <v>5508</v>
      </c>
      <c r="D49" s="92">
        <v>152</v>
      </c>
      <c r="E49" s="129">
        <v>432</v>
      </c>
      <c r="F49" s="92">
        <v>0</v>
      </c>
      <c r="G49" s="92">
        <v>18</v>
      </c>
      <c r="H49" s="56">
        <v>0</v>
      </c>
      <c r="I49" s="126">
        <f t="shared" si="17"/>
        <v>5958</v>
      </c>
      <c r="J49" s="23">
        <f t="shared" si="17"/>
        <v>152</v>
      </c>
      <c r="K49" s="106">
        <v>920</v>
      </c>
      <c r="L49" s="47">
        <v>1350</v>
      </c>
      <c r="M49" s="153">
        <f>SUM(K49+L49)</f>
        <v>2270</v>
      </c>
      <c r="N49" s="14"/>
      <c r="O49" s="12"/>
    </row>
    <row r="50" spans="1:15" ht="13.5" thickBot="1">
      <c r="A50" s="4"/>
      <c r="B50" s="19" t="s">
        <v>15</v>
      </c>
      <c r="C50" s="129">
        <v>0</v>
      </c>
      <c r="D50" s="90">
        <v>0</v>
      </c>
      <c r="E50" s="125">
        <v>0</v>
      </c>
      <c r="F50" s="90">
        <v>0</v>
      </c>
      <c r="G50" s="90">
        <v>0</v>
      </c>
      <c r="H50" s="31">
        <v>0</v>
      </c>
      <c r="I50" s="126">
        <f t="shared" si="17"/>
        <v>0</v>
      </c>
      <c r="J50" s="23">
        <f t="shared" si="17"/>
        <v>0</v>
      </c>
      <c r="K50" s="106">
        <v>0</v>
      </c>
      <c r="L50" s="47">
        <v>0</v>
      </c>
      <c r="M50" s="10">
        <f>SUM(K50+L50)</f>
        <v>0</v>
      </c>
      <c r="N50" s="14"/>
      <c r="O50" s="12"/>
    </row>
    <row r="51" spans="1:15" ht="13.5" thickBot="1">
      <c r="A51" s="22"/>
      <c r="B51" s="159" t="s">
        <v>16</v>
      </c>
      <c r="C51" s="48">
        <f>SUM(C49:C50)</f>
        <v>5508</v>
      </c>
      <c r="D51" s="49">
        <f>SUM(D49:D50)</f>
        <v>152</v>
      </c>
      <c r="E51" s="49">
        <f>SUM(E49:E50)</f>
        <v>432</v>
      </c>
      <c r="F51" s="49">
        <f>SUM(F49)</f>
        <v>0</v>
      </c>
      <c r="G51" s="49">
        <f aca="true" t="shared" si="18" ref="G51:M51">SUM(G49:G50)</f>
        <v>18</v>
      </c>
      <c r="H51" s="49">
        <f t="shared" si="18"/>
        <v>0</v>
      </c>
      <c r="I51" s="157">
        <f t="shared" si="18"/>
        <v>5958</v>
      </c>
      <c r="J51" s="156">
        <f t="shared" si="18"/>
        <v>152</v>
      </c>
      <c r="K51" s="154">
        <f t="shared" si="18"/>
        <v>920</v>
      </c>
      <c r="L51" s="155">
        <f t="shared" si="18"/>
        <v>1350</v>
      </c>
      <c r="M51" s="156">
        <f t="shared" si="18"/>
        <v>2270</v>
      </c>
      <c r="N51" s="13"/>
      <c r="O51" s="12"/>
    </row>
    <row r="52" spans="1:15" ht="13.5" thickBot="1">
      <c r="A52" s="67" t="s">
        <v>6</v>
      </c>
      <c r="B52" s="68"/>
      <c r="C52" s="40">
        <f aca="true" t="shared" si="19" ref="C52:M52">C12+C15+C18+C22+C25+C35+C43+C45+C48+C51</f>
        <v>138870</v>
      </c>
      <c r="D52" s="41">
        <f t="shared" si="19"/>
        <v>19402</v>
      </c>
      <c r="E52" s="41">
        <f t="shared" si="19"/>
        <v>22718</v>
      </c>
      <c r="F52" s="41">
        <f t="shared" si="19"/>
        <v>1061</v>
      </c>
      <c r="G52" s="41">
        <f t="shared" si="19"/>
        <v>364</v>
      </c>
      <c r="H52" s="42">
        <f t="shared" si="19"/>
        <v>4</v>
      </c>
      <c r="I52" s="43">
        <f t="shared" si="19"/>
        <v>161952</v>
      </c>
      <c r="J52" s="44">
        <f t="shared" si="19"/>
        <v>20467</v>
      </c>
      <c r="K52" s="45">
        <f t="shared" si="19"/>
        <v>12880</v>
      </c>
      <c r="L52" s="46">
        <f t="shared" si="19"/>
        <v>25628</v>
      </c>
      <c r="M52" s="44">
        <f t="shared" si="19"/>
        <v>38508</v>
      </c>
      <c r="N52" s="13"/>
      <c r="O52" s="12"/>
    </row>
    <row r="53" spans="1:11" ht="12.75">
      <c r="A53" s="3"/>
      <c r="D53" s="3"/>
      <c r="E53" s="3"/>
      <c r="G53" s="3"/>
      <c r="K53" s="1"/>
    </row>
    <row r="54" ht="12.75">
      <c r="F54" s="1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</sheetData>
  <sheetProtection/>
  <mergeCells count="12">
    <mergeCell ref="G5:H5"/>
    <mergeCell ref="I5:J5"/>
    <mergeCell ref="A52:B52"/>
    <mergeCell ref="A1:M1"/>
    <mergeCell ref="A2:O2"/>
    <mergeCell ref="A3:O3"/>
    <mergeCell ref="A4:B4"/>
    <mergeCell ref="C4:J4"/>
    <mergeCell ref="K4:M5"/>
    <mergeCell ref="A5:B6"/>
    <mergeCell ref="C5:D5"/>
    <mergeCell ref="E5:F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2021-03-23T18:22:27Z</dcterms:modified>
  <cp:category/>
  <cp:version/>
  <cp:contentType/>
  <cp:contentStatus/>
</cp:coreProperties>
</file>