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760" windowWidth="15480" windowHeight="8385" activeTab="0"/>
  </bookViews>
  <sheets>
    <sheet name="2-Trimestre-2019" sheetId="1" r:id="rId1"/>
  </sheets>
  <definedNames>
    <definedName name="_xlnm.Print_Area" localSheetId="0">'2-Trimestre-2019'!$A$1:$M$51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<sst xmlns="http://schemas.openxmlformats.org/spreadsheetml/2006/main" count="76" uniqueCount="54">
  <si>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</si>
  <si>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</si>
  <si>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</si>
  <si>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</si>
  <si>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</si>
  <si>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</si>
  <si>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</si>
  <si>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</si>
  <si>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</si>
  <si>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</si>
  <si>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</si>
  <si>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</si>
  <si>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</si>
  <si>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</si>
  <si>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</si>
  <si>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</si>
  <si>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</si>
  <si>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</si>
  <si>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</si>
  <si>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</si>
  <si>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</si>
  <si>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</si>
  <si>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</si>
  <si>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</si>
  <si>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</si>
  <si>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</si>
  <si>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</si>
  <si>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</si>
  <si>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</si>
  <si>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</si>
  <si>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</si>
  <si>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</si>
  <si>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</si>
  <si>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</si>
  <si>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</si>
  <si>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</si>
  <si>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</si>
  <si>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</si>
  <si>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</si>
  <si>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</si>
  <si>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</si>
  <si>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</si>
  <si>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</si>
  <si>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</si>
  <si>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</si>
  <si>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</si>
  <si>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</si>
  <si>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</si>
  <si>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</si>
  <si>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</si>
  <si>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</si>
  <si>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</si>
  <si>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</si>
  <si>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2º TRIMESTRE/2019 (1º/4/2019 A 30/6/2019)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</si>
</sst>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39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7" fillId="0" borderId="44" xfId="51" applyFont="1" applyFill="1" applyBorder="1" applyAlignment="1">
      <alignment horizontal="right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0" fontId="7" fillId="0" borderId="44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6" fillId="0" borderId="49" xfId="0" applyFont="1" applyFill="1" applyBorder="1" applyAlignment="1">
      <alignment horizontal="right"/>
    </xf>
    <xf numFmtId="0" fontId="7" fillId="0" borderId="43" xfId="51" applyFont="1" applyFill="1" applyBorder="1" applyAlignment="1">
      <alignment horizontal="right"/>
    </xf>
    <xf numFmtId="0" fontId="7" fillId="0" borderId="50" xfId="0" applyFont="1" applyFill="1" applyBorder="1" applyAlignment="1">
      <alignment/>
    </xf>
    <xf numFmtId="0" fontId="7" fillId="0" borderId="38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7" fillId="0" borderId="43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7" fillId="0" borderId="51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right"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" fontId="7" fillId="0" borderId="56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7" fillId="0" borderId="40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right"/>
    </xf>
    <xf numFmtId="0" fontId="6" fillId="0" borderId="6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4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9" fillId="0" borderId="6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66" xfId="0" applyFont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9" fillId="0" borderId="68" xfId="0" applyFont="1" applyBorder="1" applyAlignment="1">
      <alignment horizontal="lef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40" zoomScaleNormal="140" zoomScalePageLayoutView="0" workbookViewId="0" topLeftCell="B18">
      <selection activeCell="B44" sqref="B44:B45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5" ht="11.2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0.5" customHeight="1" thickBot="1">
      <c r="A3" s="144" t="s">
        <v>53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2.75">
      <c r="A4" s="146" t="s">
        <v>1</v>
      </c>
      <c r="B4" s="147"/>
      <c r="C4" s="148" t="s">
        <v>7</v>
      </c>
      <c r="D4" s="149"/>
      <c r="E4" s="149"/>
      <c r="F4" s="149"/>
      <c r="G4" s="149"/>
      <c r="H4" s="149"/>
      <c r="I4" s="149"/>
      <c r="J4" s="150"/>
      <c r="K4" s="151" t="s">
        <v>8</v>
      </c>
      <c r="L4" s="149"/>
      <c r="M4" s="150"/>
      <c r="N4" s="11"/>
      <c r="O4" s="11"/>
    </row>
    <row r="5" spans="1:15" ht="11.25" customHeight="1" thickBot="1">
      <c r="A5" s="155" t="s">
        <v>2</v>
      </c>
      <c r="B5" s="156"/>
      <c r="C5" s="139" t="s">
        <v>3</v>
      </c>
      <c r="D5" s="137"/>
      <c r="E5" s="137" t="s">
        <v>4</v>
      </c>
      <c r="F5" s="137"/>
      <c r="G5" s="137" t="s">
        <v>5</v>
      </c>
      <c r="H5" s="138"/>
      <c r="I5" s="139" t="s">
        <v>6</v>
      </c>
      <c r="J5" s="138"/>
      <c r="K5" s="152"/>
      <c r="L5" s="153"/>
      <c r="M5" s="154"/>
      <c r="N5" s="12"/>
      <c r="O5" s="12"/>
    </row>
    <row r="6" spans="1:15" ht="13.5" thickBot="1">
      <c r="A6" s="157"/>
      <c r="B6" s="158"/>
      <c r="C6" s="44" t="s">
        <v>10</v>
      </c>
      <c r="D6" s="43" t="s">
        <v>11</v>
      </c>
      <c r="E6" s="43" t="s">
        <v>10</v>
      </c>
      <c r="F6" s="43" t="s">
        <v>11</v>
      </c>
      <c r="G6" s="43" t="s">
        <v>10</v>
      </c>
      <c r="H6" s="42" t="s">
        <v>11</v>
      </c>
      <c r="I6" s="41" t="s">
        <v>10</v>
      </c>
      <c r="J6" s="41" t="s">
        <v>11</v>
      </c>
      <c r="K6" s="35" t="s">
        <v>9</v>
      </c>
      <c r="L6" s="36" t="s">
        <v>51</v>
      </c>
      <c r="M6" s="26" t="s">
        <v>6</v>
      </c>
      <c r="N6" s="12"/>
      <c r="O6" s="12"/>
    </row>
    <row r="7" spans="1:15" ht="12.75">
      <c r="A7" s="4" t="s">
        <v>17</v>
      </c>
      <c r="B7" s="34" t="s">
        <v>12</v>
      </c>
      <c r="C7" s="76">
        <v>3722</v>
      </c>
      <c r="D7" s="52">
        <v>725</v>
      </c>
      <c r="E7" s="77">
        <v>722</v>
      </c>
      <c r="F7" s="78">
        <v>47</v>
      </c>
      <c r="G7" s="78">
        <v>10</v>
      </c>
      <c r="H7" s="79">
        <v>0</v>
      </c>
      <c r="I7" s="80">
        <f aca="true" t="shared" si="0" ref="I7:J11">SUM(C7+E7+G7)</f>
        <v>4454</v>
      </c>
      <c r="J7" s="81">
        <f t="shared" si="0"/>
        <v>772</v>
      </c>
      <c r="K7" s="82">
        <v>363</v>
      </c>
      <c r="L7" s="83">
        <v>499</v>
      </c>
      <c r="M7" s="84">
        <f>SUM(K7,L7)</f>
        <v>862</v>
      </c>
      <c r="N7" s="13"/>
      <c r="O7" s="12"/>
    </row>
    <row r="8" spans="1:15" ht="12.75">
      <c r="A8" s="4"/>
      <c r="B8" s="31" t="s">
        <v>13</v>
      </c>
      <c r="C8" s="85">
        <v>3087</v>
      </c>
      <c r="D8" s="86">
        <v>316</v>
      </c>
      <c r="E8" s="53">
        <v>587</v>
      </c>
      <c r="F8" s="53">
        <v>6</v>
      </c>
      <c r="G8" s="87">
        <v>6</v>
      </c>
      <c r="H8" s="88">
        <v>0</v>
      </c>
      <c r="I8" s="89">
        <f t="shared" si="0"/>
        <v>3680</v>
      </c>
      <c r="J8" s="90">
        <f t="shared" si="0"/>
        <v>322</v>
      </c>
      <c r="K8" s="91">
        <v>320</v>
      </c>
      <c r="L8" s="54">
        <v>612</v>
      </c>
      <c r="M8" s="92">
        <f>SUM(K8,L8)</f>
        <v>932</v>
      </c>
      <c r="N8" s="13"/>
      <c r="O8" s="12"/>
    </row>
    <row r="9" spans="1:15" ht="12.75">
      <c r="A9" s="4"/>
      <c r="B9" s="31" t="s">
        <v>47</v>
      </c>
      <c r="C9" s="85">
        <v>1430</v>
      </c>
      <c r="D9" s="86">
        <v>24</v>
      </c>
      <c r="E9" s="53">
        <v>435</v>
      </c>
      <c r="F9" s="53">
        <v>0</v>
      </c>
      <c r="G9" s="53">
        <v>3</v>
      </c>
      <c r="H9" s="79">
        <v>0</v>
      </c>
      <c r="I9" s="93">
        <f t="shared" si="0"/>
        <v>1868</v>
      </c>
      <c r="J9" s="90">
        <f t="shared" si="0"/>
        <v>24</v>
      </c>
      <c r="K9" s="91">
        <v>160</v>
      </c>
      <c r="L9" s="54">
        <v>273</v>
      </c>
      <c r="M9" s="94">
        <f>SUM(K9,L9)</f>
        <v>433</v>
      </c>
      <c r="N9" s="13"/>
      <c r="O9" s="12"/>
    </row>
    <row r="10" spans="1:15" ht="12.75">
      <c r="A10" s="17"/>
      <c r="B10" s="9" t="s">
        <v>14</v>
      </c>
      <c r="C10" s="85">
        <v>387</v>
      </c>
      <c r="D10" s="86">
        <v>25</v>
      </c>
      <c r="E10" s="53">
        <v>100</v>
      </c>
      <c r="F10" s="53">
        <v>0</v>
      </c>
      <c r="G10" s="53">
        <v>0</v>
      </c>
      <c r="H10" s="95">
        <v>0</v>
      </c>
      <c r="I10" s="93">
        <f t="shared" si="0"/>
        <v>487</v>
      </c>
      <c r="J10" s="90">
        <f t="shared" si="0"/>
        <v>25</v>
      </c>
      <c r="K10" s="91">
        <v>59</v>
      </c>
      <c r="L10" s="54">
        <v>223</v>
      </c>
      <c r="M10" s="96">
        <f>SUM(K10,L10)</f>
        <v>282</v>
      </c>
      <c r="N10" s="13"/>
      <c r="O10" s="12"/>
    </row>
    <row r="11" spans="1:15" ht="13.5" thickBot="1">
      <c r="A11" s="4"/>
      <c r="B11" s="31" t="s">
        <v>15</v>
      </c>
      <c r="C11" s="85">
        <v>107</v>
      </c>
      <c r="D11" s="53">
        <v>5</v>
      </c>
      <c r="E11" s="53">
        <v>1</v>
      </c>
      <c r="F11" s="53">
        <v>0</v>
      </c>
      <c r="G11" s="53">
        <v>0</v>
      </c>
      <c r="H11" s="88">
        <v>0</v>
      </c>
      <c r="I11" s="93">
        <f t="shared" si="0"/>
        <v>108</v>
      </c>
      <c r="J11" s="97">
        <f t="shared" si="0"/>
        <v>5</v>
      </c>
      <c r="K11" s="91">
        <v>11</v>
      </c>
      <c r="L11" s="98">
        <v>3</v>
      </c>
      <c r="M11" s="93">
        <f>SUM(K11,L11)</f>
        <v>14</v>
      </c>
      <c r="N11" s="13"/>
      <c r="O11" s="12"/>
    </row>
    <row r="12" spans="1:15" ht="13.5" thickBot="1">
      <c r="A12" s="25"/>
      <c r="B12" s="38" t="s">
        <v>16</v>
      </c>
      <c r="C12" s="67">
        <f aca="true" t="shared" si="1" ref="C12:H12">SUM(C7:C11)</f>
        <v>8733</v>
      </c>
      <c r="D12" s="68">
        <f t="shared" si="1"/>
        <v>1095</v>
      </c>
      <c r="E12" s="69">
        <f t="shared" si="1"/>
        <v>1845</v>
      </c>
      <c r="F12" s="68">
        <f t="shared" si="1"/>
        <v>53</v>
      </c>
      <c r="G12" s="68">
        <f t="shared" si="1"/>
        <v>19</v>
      </c>
      <c r="H12" s="70">
        <f t="shared" si="1"/>
        <v>0</v>
      </c>
      <c r="I12" s="71">
        <f aca="true" t="shared" si="2" ref="I12:I17">SUM(C12+E12+G12)</f>
        <v>10597</v>
      </c>
      <c r="J12" s="72">
        <f>SUM(J7:J11)</f>
        <v>1148</v>
      </c>
      <c r="K12" s="73">
        <f>SUM(K7:K11)</f>
        <v>913</v>
      </c>
      <c r="L12" s="69">
        <f>SUM(L7:L11)</f>
        <v>1610</v>
      </c>
      <c r="M12" s="72">
        <f>SUM(M7:M11)</f>
        <v>2523</v>
      </c>
      <c r="N12" s="13"/>
      <c r="O12" s="12"/>
    </row>
    <row r="13" spans="1:21" ht="12.75">
      <c r="A13" s="19" t="s">
        <v>18</v>
      </c>
      <c r="B13" s="15" t="s">
        <v>19</v>
      </c>
      <c r="C13" s="55">
        <v>8589</v>
      </c>
      <c r="D13" s="53">
        <v>1336</v>
      </c>
      <c r="E13" s="56">
        <v>738</v>
      </c>
      <c r="F13" s="53">
        <v>7</v>
      </c>
      <c r="G13" s="53">
        <v>16</v>
      </c>
      <c r="H13" s="54">
        <v>0</v>
      </c>
      <c r="I13" s="57">
        <f t="shared" si="2"/>
        <v>9343</v>
      </c>
      <c r="J13" s="24">
        <f>SUM(D13+F13+H13)</f>
        <v>1343</v>
      </c>
      <c r="K13" s="58">
        <v>565</v>
      </c>
      <c r="L13" s="56">
        <v>4607</v>
      </c>
      <c r="M13" s="24">
        <f>SUM(K13+L13)</f>
        <v>5172</v>
      </c>
      <c r="N13" s="27"/>
      <c r="O13" s="27"/>
      <c r="P13" s="28"/>
      <c r="Q13" s="28"/>
      <c r="R13" s="28"/>
      <c r="S13" s="28"/>
      <c r="T13" s="28"/>
      <c r="U13" s="28"/>
    </row>
    <row r="14" spans="1:21" ht="13.5" thickBot="1">
      <c r="A14" s="4"/>
      <c r="B14" s="16" t="s">
        <v>15</v>
      </c>
      <c r="C14" s="59">
        <v>0</v>
      </c>
      <c r="D14" s="52">
        <v>0</v>
      </c>
      <c r="E14" s="59">
        <v>0</v>
      </c>
      <c r="F14" s="52">
        <v>0</v>
      </c>
      <c r="G14" s="52">
        <v>0</v>
      </c>
      <c r="H14" s="32">
        <v>0</v>
      </c>
      <c r="I14" s="60">
        <f t="shared" si="2"/>
        <v>0</v>
      </c>
      <c r="J14" s="18">
        <f>SUM(D14+F14+H14)</f>
        <v>0</v>
      </c>
      <c r="K14" s="61">
        <v>0</v>
      </c>
      <c r="L14" s="74">
        <v>0</v>
      </c>
      <c r="M14" s="18">
        <f>SUM(K14+L14)</f>
        <v>0</v>
      </c>
      <c r="N14" s="27"/>
      <c r="O14" s="27"/>
      <c r="P14" s="28"/>
      <c r="Q14" s="28"/>
      <c r="R14" s="28"/>
      <c r="S14" s="28"/>
      <c r="T14" s="28"/>
      <c r="U14" s="28"/>
    </row>
    <row r="15" spans="1:21" ht="13.5" thickBot="1">
      <c r="A15" s="5"/>
      <c r="B15" s="38" t="s">
        <v>16</v>
      </c>
      <c r="C15" s="62">
        <f aca="true" t="shared" si="3" ref="C15:H15">SUM(C13:C14)</f>
        <v>8589</v>
      </c>
      <c r="D15" s="63">
        <f t="shared" si="3"/>
        <v>1336</v>
      </c>
      <c r="E15" s="63">
        <f t="shared" si="3"/>
        <v>738</v>
      </c>
      <c r="F15" s="63">
        <f t="shared" si="3"/>
        <v>7</v>
      </c>
      <c r="G15" s="63">
        <f t="shared" si="3"/>
        <v>16</v>
      </c>
      <c r="H15" s="33">
        <f t="shared" si="3"/>
        <v>0</v>
      </c>
      <c r="I15" s="75">
        <f t="shared" si="2"/>
        <v>9343</v>
      </c>
      <c r="J15" s="64">
        <f>SUM(D15+F15+H15)</f>
        <v>1343</v>
      </c>
      <c r="K15" s="65">
        <f>SUM(K13:K14)</f>
        <v>565</v>
      </c>
      <c r="L15" s="66">
        <f>SUM(L13:L14)</f>
        <v>4607</v>
      </c>
      <c r="M15" s="64">
        <f>SUM(M13:M14)</f>
        <v>5172</v>
      </c>
      <c r="N15" s="29"/>
      <c r="O15" s="27"/>
      <c r="P15" s="28"/>
      <c r="Q15" s="28"/>
      <c r="R15" s="28"/>
      <c r="S15" s="28"/>
      <c r="T15" s="28"/>
      <c r="U15" s="28"/>
    </row>
    <row r="16" spans="1:15" ht="12.75">
      <c r="A16" s="4" t="s">
        <v>21</v>
      </c>
      <c r="B16" s="15" t="s">
        <v>22</v>
      </c>
      <c r="C16" s="55">
        <v>31976</v>
      </c>
      <c r="D16" s="98">
        <v>8268</v>
      </c>
      <c r="E16" s="98">
        <v>5298</v>
      </c>
      <c r="F16" s="98">
        <v>572</v>
      </c>
      <c r="G16" s="98">
        <v>45</v>
      </c>
      <c r="H16" s="54">
        <v>0</v>
      </c>
      <c r="I16" s="57">
        <f t="shared" si="2"/>
        <v>37319</v>
      </c>
      <c r="J16" s="24">
        <f>SUM(D16+F16+H16)</f>
        <v>8840</v>
      </c>
      <c r="K16" s="91">
        <v>2624</v>
      </c>
      <c r="L16" s="56">
        <v>6157</v>
      </c>
      <c r="M16" s="24">
        <f>SUM(K16+L16)</f>
        <v>8781</v>
      </c>
      <c r="N16" s="29"/>
      <c r="O16" s="12"/>
    </row>
    <row r="17" spans="1:15" ht="13.5" thickBot="1">
      <c r="A17" s="4"/>
      <c r="B17" s="16" t="s">
        <v>24</v>
      </c>
      <c r="C17" s="99">
        <v>1467</v>
      </c>
      <c r="D17" s="100">
        <v>59</v>
      </c>
      <c r="E17" s="100">
        <v>309</v>
      </c>
      <c r="F17" s="100">
        <v>0</v>
      </c>
      <c r="G17" s="100">
        <v>3</v>
      </c>
      <c r="H17" s="101">
        <v>0</v>
      </c>
      <c r="I17" s="102">
        <f t="shared" si="2"/>
        <v>1779</v>
      </c>
      <c r="J17" s="18">
        <f>SUM(D17+F17+H17)</f>
        <v>59</v>
      </c>
      <c r="K17" s="61">
        <v>141</v>
      </c>
      <c r="L17" s="74">
        <v>445</v>
      </c>
      <c r="M17" s="18">
        <f>SUM(K17+L17)</f>
        <v>586</v>
      </c>
      <c r="N17" s="29"/>
      <c r="O17" s="12"/>
    </row>
    <row r="18" spans="1:15" ht="12.75">
      <c r="A18" s="5"/>
      <c r="B18" s="37" t="s">
        <v>16</v>
      </c>
      <c r="C18" s="62">
        <f>SUM(C16:C17)</f>
        <v>33443</v>
      </c>
      <c r="D18" s="63">
        <f aca="true" t="shared" si="4" ref="D18:J18">SUM(D16:D17)</f>
        <v>8327</v>
      </c>
      <c r="E18" s="103">
        <f t="shared" si="4"/>
        <v>5607</v>
      </c>
      <c r="F18" s="103">
        <f t="shared" si="4"/>
        <v>572</v>
      </c>
      <c r="G18" s="103">
        <f t="shared" si="4"/>
        <v>48</v>
      </c>
      <c r="H18" s="104">
        <f t="shared" si="4"/>
        <v>0</v>
      </c>
      <c r="I18" s="105">
        <f t="shared" si="4"/>
        <v>39098</v>
      </c>
      <c r="J18" s="64">
        <f t="shared" si="4"/>
        <v>8899</v>
      </c>
      <c r="K18" s="106">
        <f>SUM(K16:K17)</f>
        <v>2765</v>
      </c>
      <c r="L18" s="66">
        <f>SUM(L16:L17)</f>
        <v>6602</v>
      </c>
      <c r="M18" s="64">
        <f>SUM(M16:M17)</f>
        <v>9367</v>
      </c>
      <c r="N18" s="29"/>
      <c r="O18" s="12"/>
    </row>
    <row r="19" spans="1:15" ht="12.75">
      <c r="A19" s="19" t="s">
        <v>25</v>
      </c>
      <c r="B19" s="10" t="s">
        <v>26</v>
      </c>
      <c r="C19" s="107">
        <v>14266</v>
      </c>
      <c r="D19" s="108">
        <v>645</v>
      </c>
      <c r="E19" s="109">
        <v>2130</v>
      </c>
      <c r="F19" s="108">
        <v>65</v>
      </c>
      <c r="G19" s="108">
        <v>24</v>
      </c>
      <c r="H19" s="54">
        <v>0</v>
      </c>
      <c r="I19" s="57">
        <f aca="true" t="shared" si="5" ref="I19:J24">SUM(C19+E19+G19)</f>
        <v>16420</v>
      </c>
      <c r="J19" s="24">
        <f t="shared" si="5"/>
        <v>710</v>
      </c>
      <c r="K19" s="109">
        <v>906</v>
      </c>
      <c r="L19" s="108">
        <v>1803</v>
      </c>
      <c r="M19" s="24">
        <f>SUM(K19+L19)</f>
        <v>2709</v>
      </c>
      <c r="N19" s="12"/>
      <c r="O19" s="12"/>
    </row>
    <row r="20" spans="1:15" ht="12.75">
      <c r="A20" s="4"/>
      <c r="B20" s="16" t="s">
        <v>28</v>
      </c>
      <c r="C20" s="110">
        <v>2261</v>
      </c>
      <c r="D20" s="111">
        <v>138</v>
      </c>
      <c r="E20" s="112">
        <v>324</v>
      </c>
      <c r="F20" s="111">
        <v>2</v>
      </c>
      <c r="G20" s="111">
        <v>5</v>
      </c>
      <c r="H20" s="101">
        <v>0</v>
      </c>
      <c r="I20" s="60">
        <f t="shared" si="5"/>
        <v>2590</v>
      </c>
      <c r="J20" s="18">
        <f t="shared" si="5"/>
        <v>140</v>
      </c>
      <c r="K20" s="112">
        <v>299</v>
      </c>
      <c r="L20" s="111">
        <v>363</v>
      </c>
      <c r="M20" s="18">
        <f>SUM(K20+L20)</f>
        <v>662</v>
      </c>
      <c r="N20" s="12"/>
      <c r="O20" s="12"/>
    </row>
    <row r="21" spans="1:15" ht="13.5" thickBot="1">
      <c r="A21" s="4"/>
      <c r="B21" s="16" t="s">
        <v>15</v>
      </c>
      <c r="C21" s="107">
        <v>501</v>
      </c>
      <c r="D21" s="113">
        <v>21</v>
      </c>
      <c r="E21" s="110">
        <v>12</v>
      </c>
      <c r="F21" s="113">
        <v>0</v>
      </c>
      <c r="G21" s="113">
        <v>17</v>
      </c>
      <c r="H21" s="32">
        <v>0</v>
      </c>
      <c r="I21" s="60">
        <f t="shared" si="5"/>
        <v>530</v>
      </c>
      <c r="J21" s="18">
        <f t="shared" si="5"/>
        <v>21</v>
      </c>
      <c r="K21" s="110">
        <v>127</v>
      </c>
      <c r="L21" s="114">
        <v>53</v>
      </c>
      <c r="M21" s="24">
        <f>SUM(K21+L21)</f>
        <v>180</v>
      </c>
      <c r="N21" s="12"/>
      <c r="O21" s="12"/>
    </row>
    <row r="22" spans="1:15" ht="13.5" thickBot="1">
      <c r="A22" s="21"/>
      <c r="B22" s="38" t="s">
        <v>16</v>
      </c>
      <c r="C22" s="63">
        <f aca="true" t="shared" si="6" ref="C22:M22">SUM(C19+C20+C21)</f>
        <v>17028</v>
      </c>
      <c r="D22" s="63">
        <f t="shared" si="6"/>
        <v>804</v>
      </c>
      <c r="E22" s="63">
        <f t="shared" si="6"/>
        <v>2466</v>
      </c>
      <c r="F22" s="63">
        <f t="shared" si="6"/>
        <v>67</v>
      </c>
      <c r="G22" s="63">
        <f t="shared" si="6"/>
        <v>46</v>
      </c>
      <c r="H22" s="33">
        <f t="shared" si="6"/>
        <v>0</v>
      </c>
      <c r="I22" s="115">
        <f t="shared" si="6"/>
        <v>19540</v>
      </c>
      <c r="J22" s="64">
        <f t="shared" si="6"/>
        <v>871</v>
      </c>
      <c r="K22" s="65">
        <f t="shared" si="6"/>
        <v>1332</v>
      </c>
      <c r="L22" s="116">
        <f t="shared" si="6"/>
        <v>2219</v>
      </c>
      <c r="M22" s="64">
        <f t="shared" si="6"/>
        <v>3551</v>
      </c>
      <c r="N22" s="13"/>
      <c r="O22" s="12"/>
    </row>
    <row r="23" spans="1:15" ht="12.75">
      <c r="A23" s="4" t="s">
        <v>29</v>
      </c>
      <c r="B23" s="15" t="s">
        <v>30</v>
      </c>
      <c r="C23" s="55">
        <v>6854</v>
      </c>
      <c r="D23" s="53">
        <v>1285</v>
      </c>
      <c r="E23" s="56">
        <v>1583</v>
      </c>
      <c r="F23" s="53">
        <v>50</v>
      </c>
      <c r="G23" s="53">
        <v>25</v>
      </c>
      <c r="H23" s="54">
        <v>0</v>
      </c>
      <c r="I23" s="57">
        <f t="shared" si="5"/>
        <v>8462</v>
      </c>
      <c r="J23" s="24">
        <f t="shared" si="5"/>
        <v>1335</v>
      </c>
      <c r="K23" s="58">
        <v>783</v>
      </c>
      <c r="L23" s="98">
        <v>993</v>
      </c>
      <c r="M23" s="24">
        <f>SUM(K23+L23)</f>
        <v>1776</v>
      </c>
      <c r="N23" s="12"/>
      <c r="O23" s="12"/>
    </row>
    <row r="24" spans="1:15" ht="13.5" thickBot="1">
      <c r="A24" s="4"/>
      <c r="B24" s="16" t="s">
        <v>31</v>
      </c>
      <c r="C24" s="59">
        <v>1442</v>
      </c>
      <c r="D24" s="52">
        <v>415</v>
      </c>
      <c r="E24" s="59">
        <v>284</v>
      </c>
      <c r="F24" s="52">
        <v>2</v>
      </c>
      <c r="G24" s="52">
        <v>3</v>
      </c>
      <c r="H24" s="32">
        <v>0</v>
      </c>
      <c r="I24" s="60">
        <f t="shared" si="5"/>
        <v>1729</v>
      </c>
      <c r="J24" s="18">
        <f>SUM(D24+F24+H24)</f>
        <v>417</v>
      </c>
      <c r="K24" s="61">
        <v>106</v>
      </c>
      <c r="L24" s="117">
        <v>180</v>
      </c>
      <c r="M24" s="18">
        <f>SUM(K24+L24)</f>
        <v>286</v>
      </c>
      <c r="N24" s="12"/>
      <c r="O24" s="12"/>
    </row>
    <row r="25" spans="1:15" ht="13.5" thickBot="1">
      <c r="A25" s="5"/>
      <c r="B25" s="38" t="s">
        <v>16</v>
      </c>
      <c r="C25" s="65">
        <f>SUM(C23:C24)</f>
        <v>8296</v>
      </c>
      <c r="D25" s="63">
        <f aca="true" t="shared" si="7" ref="D25:J25">SUM(D23:D24)</f>
        <v>1700</v>
      </c>
      <c r="E25" s="63">
        <f t="shared" si="7"/>
        <v>1867</v>
      </c>
      <c r="F25" s="63">
        <f t="shared" si="7"/>
        <v>52</v>
      </c>
      <c r="G25" s="63">
        <f t="shared" si="7"/>
        <v>28</v>
      </c>
      <c r="H25" s="33">
        <f t="shared" si="7"/>
        <v>0</v>
      </c>
      <c r="I25" s="118">
        <f t="shared" si="7"/>
        <v>10191</v>
      </c>
      <c r="J25" s="64">
        <f t="shared" si="7"/>
        <v>1752</v>
      </c>
      <c r="K25" s="65">
        <f>SUM(K23:K24)</f>
        <v>889</v>
      </c>
      <c r="L25" s="116">
        <f>SUM(L23:L24)</f>
        <v>1173</v>
      </c>
      <c r="M25" s="64">
        <f>SUM(M23:M24)</f>
        <v>2062</v>
      </c>
      <c r="N25" s="13"/>
      <c r="O25" s="12"/>
    </row>
    <row r="26" spans="1:15" ht="12.75">
      <c r="A26" s="4" t="s">
        <v>32</v>
      </c>
      <c r="B26" s="15" t="s">
        <v>33</v>
      </c>
      <c r="C26" s="119">
        <v>1550</v>
      </c>
      <c r="D26" s="120">
        <v>169</v>
      </c>
      <c r="E26" s="120">
        <v>270</v>
      </c>
      <c r="F26" s="120">
        <v>0</v>
      </c>
      <c r="G26" s="120">
        <v>1</v>
      </c>
      <c r="H26" s="54">
        <v>0</v>
      </c>
      <c r="I26" s="24">
        <f>SUM(C26+E26+G26)</f>
        <v>1821</v>
      </c>
      <c r="J26" s="24">
        <f aca="true" t="shared" si="8" ref="J26:J34">SUM(D26+F26+H26)</f>
        <v>169</v>
      </c>
      <c r="K26" s="119">
        <v>91</v>
      </c>
      <c r="L26" s="121">
        <v>221</v>
      </c>
      <c r="M26" s="24">
        <f aca="true" t="shared" si="9" ref="M26:M34">SUM(K26+L26)</f>
        <v>312</v>
      </c>
      <c r="N26" s="30"/>
      <c r="O26" s="12"/>
    </row>
    <row r="27" spans="1:15" ht="12.75">
      <c r="A27" s="4"/>
      <c r="B27" s="31" t="s">
        <v>34</v>
      </c>
      <c r="C27" s="122">
        <v>3042</v>
      </c>
      <c r="D27" s="123">
        <v>95</v>
      </c>
      <c r="E27" s="123">
        <v>1381</v>
      </c>
      <c r="F27" s="123">
        <v>0</v>
      </c>
      <c r="G27" s="123">
        <v>4</v>
      </c>
      <c r="H27" s="32">
        <v>0</v>
      </c>
      <c r="I27" s="16">
        <f aca="true" t="shared" si="10" ref="I27:I34">SUM(C27+E27+G27)</f>
        <v>4427</v>
      </c>
      <c r="J27" s="10">
        <f t="shared" si="8"/>
        <v>95</v>
      </c>
      <c r="K27" s="122">
        <v>199</v>
      </c>
      <c r="L27" s="123">
        <v>400</v>
      </c>
      <c r="M27" s="20">
        <f t="shared" si="9"/>
        <v>599</v>
      </c>
      <c r="N27" s="30"/>
      <c r="O27" s="12"/>
    </row>
    <row r="28" spans="1:15" ht="12.75">
      <c r="A28" s="17"/>
      <c r="B28" s="9" t="s">
        <v>35</v>
      </c>
      <c r="C28" s="122">
        <v>2200</v>
      </c>
      <c r="D28" s="123">
        <v>414</v>
      </c>
      <c r="E28" s="123">
        <v>646</v>
      </c>
      <c r="F28" s="123">
        <v>3</v>
      </c>
      <c r="G28" s="123">
        <v>2</v>
      </c>
      <c r="H28" s="54">
        <v>0</v>
      </c>
      <c r="I28" s="20">
        <f t="shared" si="10"/>
        <v>2848</v>
      </c>
      <c r="J28" s="20">
        <f t="shared" si="8"/>
        <v>417</v>
      </c>
      <c r="K28" s="122">
        <v>179</v>
      </c>
      <c r="L28" s="123">
        <v>152</v>
      </c>
      <c r="M28" s="20">
        <f t="shared" si="9"/>
        <v>331</v>
      </c>
      <c r="N28" s="30"/>
      <c r="O28" s="12"/>
    </row>
    <row r="29" spans="1:15" ht="12.75">
      <c r="A29" s="4"/>
      <c r="B29" s="16" t="s">
        <v>36</v>
      </c>
      <c r="C29" s="122">
        <v>2204</v>
      </c>
      <c r="D29" s="123">
        <v>50</v>
      </c>
      <c r="E29" s="123">
        <v>687</v>
      </c>
      <c r="F29" s="123">
        <v>0</v>
      </c>
      <c r="G29" s="123">
        <v>1</v>
      </c>
      <c r="H29" s="54">
        <v>0</v>
      </c>
      <c r="I29" s="20">
        <f t="shared" si="10"/>
        <v>2892</v>
      </c>
      <c r="J29" s="20">
        <f t="shared" si="8"/>
        <v>50</v>
      </c>
      <c r="K29" s="122">
        <v>54</v>
      </c>
      <c r="L29" s="123">
        <v>252</v>
      </c>
      <c r="M29" s="20">
        <f t="shared" si="9"/>
        <v>306</v>
      </c>
      <c r="N29" s="30"/>
      <c r="O29" s="12"/>
    </row>
    <row r="30" spans="1:15" ht="12.75">
      <c r="A30" s="17"/>
      <c r="B30" s="9" t="s">
        <v>37</v>
      </c>
      <c r="C30" s="122">
        <v>3926</v>
      </c>
      <c r="D30" s="123">
        <v>427</v>
      </c>
      <c r="E30" s="123">
        <v>1259</v>
      </c>
      <c r="F30" s="123">
        <v>24</v>
      </c>
      <c r="G30" s="123">
        <v>4</v>
      </c>
      <c r="H30" s="54">
        <v>0</v>
      </c>
      <c r="I30" s="20">
        <f t="shared" si="10"/>
        <v>5189</v>
      </c>
      <c r="J30" s="24">
        <f t="shared" si="8"/>
        <v>451</v>
      </c>
      <c r="K30" s="122">
        <v>973</v>
      </c>
      <c r="L30" s="123">
        <v>834</v>
      </c>
      <c r="M30" s="20">
        <f t="shared" si="9"/>
        <v>1807</v>
      </c>
      <c r="N30" s="30"/>
      <c r="O30" s="12"/>
    </row>
    <row r="31" spans="1:15" ht="12.75">
      <c r="A31" s="17"/>
      <c r="B31" s="16" t="s">
        <v>38</v>
      </c>
      <c r="C31" s="122">
        <v>1876</v>
      </c>
      <c r="D31" s="123">
        <v>26</v>
      </c>
      <c r="E31" s="123">
        <v>333</v>
      </c>
      <c r="F31" s="123">
        <v>0</v>
      </c>
      <c r="G31" s="123">
        <v>1</v>
      </c>
      <c r="H31" s="54">
        <v>0</v>
      </c>
      <c r="I31" s="20">
        <f t="shared" si="10"/>
        <v>2210</v>
      </c>
      <c r="J31" s="24">
        <f t="shared" si="8"/>
        <v>26</v>
      </c>
      <c r="K31" s="122">
        <v>100</v>
      </c>
      <c r="L31" s="123">
        <v>265</v>
      </c>
      <c r="M31" s="20">
        <f t="shared" si="9"/>
        <v>365</v>
      </c>
      <c r="N31" s="30"/>
      <c r="O31" s="12"/>
    </row>
    <row r="32" spans="1:15" ht="12.75">
      <c r="A32" s="4"/>
      <c r="B32" s="31" t="s">
        <v>39</v>
      </c>
      <c r="C32" s="122">
        <v>3107</v>
      </c>
      <c r="D32" s="123">
        <v>213</v>
      </c>
      <c r="E32" s="123">
        <v>137</v>
      </c>
      <c r="F32" s="123">
        <v>3</v>
      </c>
      <c r="G32" s="123">
        <v>2</v>
      </c>
      <c r="H32" s="54">
        <v>0</v>
      </c>
      <c r="I32" s="20">
        <f t="shared" si="10"/>
        <v>3246</v>
      </c>
      <c r="J32" s="24">
        <f t="shared" si="8"/>
        <v>216</v>
      </c>
      <c r="K32" s="122">
        <v>182</v>
      </c>
      <c r="L32" s="123">
        <v>386</v>
      </c>
      <c r="M32" s="24">
        <f t="shared" si="9"/>
        <v>568</v>
      </c>
      <c r="N32" s="30"/>
      <c r="O32" s="12"/>
    </row>
    <row r="33" spans="1:15" ht="12.75">
      <c r="A33" s="4"/>
      <c r="B33" s="16" t="s">
        <v>48</v>
      </c>
      <c r="C33" s="122">
        <v>0</v>
      </c>
      <c r="D33" s="123">
        <v>0</v>
      </c>
      <c r="E33" s="123">
        <v>0</v>
      </c>
      <c r="F33" s="123">
        <v>0</v>
      </c>
      <c r="G33" s="123">
        <v>0</v>
      </c>
      <c r="H33" s="101">
        <v>0</v>
      </c>
      <c r="I33" s="24">
        <f t="shared" si="10"/>
        <v>0</v>
      </c>
      <c r="J33" s="24">
        <f t="shared" si="8"/>
        <v>0</v>
      </c>
      <c r="K33" s="122">
        <v>0</v>
      </c>
      <c r="L33" s="123">
        <v>0</v>
      </c>
      <c r="M33" s="24">
        <f t="shared" si="9"/>
        <v>0</v>
      </c>
      <c r="N33" s="30"/>
      <c r="O33" s="12"/>
    </row>
    <row r="34" spans="1:15" ht="13.5" thickBot="1">
      <c r="A34" s="4"/>
      <c r="B34" s="16" t="s">
        <v>15</v>
      </c>
      <c r="C34" s="124">
        <v>200</v>
      </c>
      <c r="D34" s="125">
        <v>21</v>
      </c>
      <c r="E34" s="125">
        <v>20</v>
      </c>
      <c r="F34" s="125">
        <v>0</v>
      </c>
      <c r="G34" s="125">
        <v>11</v>
      </c>
      <c r="H34" s="101">
        <v>0</v>
      </c>
      <c r="I34" s="102">
        <f t="shared" si="10"/>
        <v>231</v>
      </c>
      <c r="J34" s="24">
        <f t="shared" si="8"/>
        <v>21</v>
      </c>
      <c r="K34" s="124">
        <v>179</v>
      </c>
      <c r="L34" s="126">
        <v>49</v>
      </c>
      <c r="M34" s="24">
        <f t="shared" si="9"/>
        <v>228</v>
      </c>
      <c r="N34" s="30"/>
      <c r="O34" s="12"/>
    </row>
    <row r="35" spans="1:15" ht="13.5" thickBot="1">
      <c r="A35" s="5"/>
      <c r="B35" s="38" t="s">
        <v>16</v>
      </c>
      <c r="C35" s="62">
        <f aca="true" t="shared" si="11" ref="C35:M35">SUM(C26:C34)</f>
        <v>18105</v>
      </c>
      <c r="D35" s="63">
        <f t="shared" si="11"/>
        <v>1415</v>
      </c>
      <c r="E35" s="63">
        <f t="shared" si="11"/>
        <v>4733</v>
      </c>
      <c r="F35" s="63">
        <f t="shared" si="11"/>
        <v>30</v>
      </c>
      <c r="G35" s="63">
        <f t="shared" si="11"/>
        <v>26</v>
      </c>
      <c r="H35" s="33">
        <f t="shared" si="11"/>
        <v>0</v>
      </c>
      <c r="I35" s="118">
        <f t="shared" si="11"/>
        <v>22864</v>
      </c>
      <c r="J35" s="64">
        <f t="shared" si="11"/>
        <v>1445</v>
      </c>
      <c r="K35" s="65">
        <f t="shared" si="11"/>
        <v>1957</v>
      </c>
      <c r="L35" s="33">
        <f t="shared" si="11"/>
        <v>2559</v>
      </c>
      <c r="M35" s="127">
        <f t="shared" si="11"/>
        <v>4516</v>
      </c>
      <c r="N35" s="29"/>
      <c r="O35" s="12"/>
    </row>
    <row r="36" spans="1:15" ht="12.75">
      <c r="A36" s="4" t="s">
        <v>40</v>
      </c>
      <c r="B36" s="15" t="s">
        <v>41</v>
      </c>
      <c r="C36" s="55">
        <v>2196</v>
      </c>
      <c r="D36" s="53">
        <v>203</v>
      </c>
      <c r="E36" s="56">
        <v>589</v>
      </c>
      <c r="F36" s="53">
        <v>1</v>
      </c>
      <c r="G36" s="53">
        <v>6</v>
      </c>
      <c r="H36" s="54">
        <v>0</v>
      </c>
      <c r="I36" s="57">
        <f aca="true" t="shared" si="12" ref="I36:J42">SUM(C36+E36+G36)</f>
        <v>2791</v>
      </c>
      <c r="J36" s="24">
        <f t="shared" si="12"/>
        <v>204</v>
      </c>
      <c r="K36" s="91">
        <v>187</v>
      </c>
      <c r="L36" s="98">
        <v>30</v>
      </c>
      <c r="M36" s="24">
        <f aca="true" t="shared" si="13" ref="M36:M42">SUM(K36+L36)</f>
        <v>217</v>
      </c>
      <c r="N36" s="27"/>
      <c r="O36" s="12"/>
    </row>
    <row r="37" spans="1:15" ht="12.75">
      <c r="A37" s="4"/>
      <c r="B37" s="16" t="s">
        <v>42</v>
      </c>
      <c r="C37" s="55">
        <v>212</v>
      </c>
      <c r="D37" s="53">
        <v>42</v>
      </c>
      <c r="E37" s="56">
        <v>5</v>
      </c>
      <c r="F37" s="53">
        <v>0</v>
      </c>
      <c r="G37" s="53">
        <v>1</v>
      </c>
      <c r="H37" s="54">
        <v>0</v>
      </c>
      <c r="I37" s="57">
        <f t="shared" si="12"/>
        <v>218</v>
      </c>
      <c r="J37" s="24">
        <f t="shared" si="12"/>
        <v>42</v>
      </c>
      <c r="K37" s="91">
        <v>59</v>
      </c>
      <c r="L37" s="98">
        <v>2</v>
      </c>
      <c r="M37" s="24">
        <f t="shared" si="13"/>
        <v>61</v>
      </c>
      <c r="N37" s="27"/>
      <c r="O37" s="12"/>
    </row>
    <row r="38" spans="1:15" ht="12.75">
      <c r="A38" s="4"/>
      <c r="B38" s="16" t="s">
        <v>43</v>
      </c>
      <c r="C38" s="59">
        <v>391</v>
      </c>
      <c r="D38" s="52">
        <v>122</v>
      </c>
      <c r="E38" s="59">
        <v>38</v>
      </c>
      <c r="F38" s="52">
        <v>1</v>
      </c>
      <c r="G38" s="59">
        <v>0</v>
      </c>
      <c r="H38" s="32">
        <v>0</v>
      </c>
      <c r="I38" s="16">
        <f t="shared" si="12"/>
        <v>429</v>
      </c>
      <c r="J38" s="9">
        <f t="shared" si="12"/>
        <v>123</v>
      </c>
      <c r="K38" s="128">
        <v>20</v>
      </c>
      <c r="L38" s="117">
        <v>6</v>
      </c>
      <c r="M38" s="16">
        <f t="shared" si="13"/>
        <v>26</v>
      </c>
      <c r="N38" s="27"/>
      <c r="O38" s="12"/>
    </row>
    <row r="39" spans="1:15" ht="12.75">
      <c r="A39" s="4"/>
      <c r="B39" s="31" t="s">
        <v>44</v>
      </c>
      <c r="C39" s="91">
        <v>1850</v>
      </c>
      <c r="D39" s="53">
        <v>1075</v>
      </c>
      <c r="E39" s="56">
        <v>291</v>
      </c>
      <c r="F39" s="53">
        <v>3</v>
      </c>
      <c r="G39" s="53">
        <v>0</v>
      </c>
      <c r="H39" s="54">
        <v>0</v>
      </c>
      <c r="I39" s="57">
        <f t="shared" si="12"/>
        <v>2141</v>
      </c>
      <c r="J39" s="24">
        <f t="shared" si="12"/>
        <v>1078</v>
      </c>
      <c r="K39" s="91">
        <v>134</v>
      </c>
      <c r="L39" s="98">
        <v>15</v>
      </c>
      <c r="M39" s="24">
        <f t="shared" si="13"/>
        <v>149</v>
      </c>
      <c r="N39" s="13"/>
      <c r="O39" s="12"/>
    </row>
    <row r="40" spans="1:15" ht="12.75">
      <c r="A40" s="4"/>
      <c r="B40" s="16" t="s">
        <v>45</v>
      </c>
      <c r="C40" s="59">
        <v>640</v>
      </c>
      <c r="D40" s="52">
        <v>178</v>
      </c>
      <c r="E40" s="59">
        <v>95</v>
      </c>
      <c r="F40" s="52">
        <v>1</v>
      </c>
      <c r="G40" s="52">
        <v>3</v>
      </c>
      <c r="H40" s="32">
        <v>0</v>
      </c>
      <c r="I40" s="9">
        <f t="shared" si="12"/>
        <v>738</v>
      </c>
      <c r="J40" s="16">
        <f t="shared" si="12"/>
        <v>179</v>
      </c>
      <c r="K40" s="128">
        <v>76</v>
      </c>
      <c r="L40" s="32">
        <v>6</v>
      </c>
      <c r="M40" s="10">
        <f t="shared" si="13"/>
        <v>82</v>
      </c>
      <c r="N40" s="12"/>
      <c r="O40" s="12"/>
    </row>
    <row r="41" spans="1:15" ht="12.75">
      <c r="A41" s="4"/>
      <c r="B41" s="31" t="s">
        <v>46</v>
      </c>
      <c r="C41" s="91">
        <v>121</v>
      </c>
      <c r="D41" s="53">
        <v>121</v>
      </c>
      <c r="E41" s="56">
        <v>2</v>
      </c>
      <c r="F41" s="53">
        <v>1</v>
      </c>
      <c r="G41" s="53">
        <v>0</v>
      </c>
      <c r="H41" s="54">
        <v>0</v>
      </c>
      <c r="I41" s="57">
        <f t="shared" si="12"/>
        <v>123</v>
      </c>
      <c r="J41" s="24">
        <f t="shared" si="12"/>
        <v>122</v>
      </c>
      <c r="K41" s="91">
        <v>41</v>
      </c>
      <c r="L41" s="98">
        <v>5</v>
      </c>
      <c r="M41" s="7">
        <f t="shared" si="13"/>
        <v>46</v>
      </c>
      <c r="N41" s="13"/>
      <c r="O41" s="12"/>
    </row>
    <row r="42" spans="1:15" ht="13.5" thickBot="1">
      <c r="A42" s="6"/>
      <c r="B42" s="16" t="s">
        <v>15</v>
      </c>
      <c r="C42" s="59">
        <v>41</v>
      </c>
      <c r="D42" s="52">
        <v>8</v>
      </c>
      <c r="E42" s="59">
        <v>2</v>
      </c>
      <c r="F42" s="52">
        <v>0</v>
      </c>
      <c r="G42" s="52">
        <v>3</v>
      </c>
      <c r="H42" s="32">
        <v>0</v>
      </c>
      <c r="I42" s="60">
        <f t="shared" si="12"/>
        <v>46</v>
      </c>
      <c r="J42" s="18">
        <f t="shared" si="12"/>
        <v>8</v>
      </c>
      <c r="K42" s="61">
        <v>0</v>
      </c>
      <c r="L42" s="117">
        <v>0</v>
      </c>
      <c r="M42" s="18">
        <f t="shared" si="13"/>
        <v>0</v>
      </c>
      <c r="N42" s="12"/>
      <c r="O42" s="12"/>
    </row>
    <row r="43" spans="1:15" ht="13.5" thickBot="1">
      <c r="A43" s="7"/>
      <c r="B43" s="38" t="s">
        <v>16</v>
      </c>
      <c r="C43" s="62">
        <f>SUM(C36:C42)</f>
        <v>5451</v>
      </c>
      <c r="D43" s="63">
        <f aca="true" t="shared" si="14" ref="D43:J43">SUM(D36:D42)</f>
        <v>1749</v>
      </c>
      <c r="E43" s="63">
        <f t="shared" si="14"/>
        <v>1022</v>
      </c>
      <c r="F43" s="63">
        <f t="shared" si="14"/>
        <v>7</v>
      </c>
      <c r="G43" s="63">
        <f t="shared" si="14"/>
        <v>13</v>
      </c>
      <c r="H43" s="33">
        <f t="shared" si="14"/>
        <v>0</v>
      </c>
      <c r="I43" s="66">
        <f t="shared" si="14"/>
        <v>6486</v>
      </c>
      <c r="J43" s="64">
        <f t="shared" si="14"/>
        <v>1756</v>
      </c>
      <c r="K43" s="65">
        <f>SUM(K36:K42)</f>
        <v>517</v>
      </c>
      <c r="L43" s="33">
        <f>SUM(L36:L42)</f>
        <v>64</v>
      </c>
      <c r="M43" s="127">
        <f>SUM(M36:M42)</f>
        <v>581</v>
      </c>
      <c r="N43" s="13"/>
      <c r="O43" s="12"/>
    </row>
    <row r="44" spans="1:15" ht="13.5" thickBot="1">
      <c r="A44" s="8" t="s">
        <v>49</v>
      </c>
      <c r="B44" s="15" t="s">
        <v>23</v>
      </c>
      <c r="C44" s="53">
        <v>7420</v>
      </c>
      <c r="D44" s="52">
        <v>96</v>
      </c>
      <c r="E44" s="59">
        <v>961</v>
      </c>
      <c r="F44" s="52">
        <v>26</v>
      </c>
      <c r="G44" s="52">
        <v>16</v>
      </c>
      <c r="H44" s="32">
        <v>0</v>
      </c>
      <c r="I44" s="129">
        <f>SUM(C44,E44,G44)</f>
        <v>8397</v>
      </c>
      <c r="J44" s="24">
        <f>SUM(D44+F44+H44)</f>
        <v>122</v>
      </c>
      <c r="K44" s="130">
        <v>686</v>
      </c>
      <c r="L44" s="131">
        <v>1834</v>
      </c>
      <c r="M44" s="24">
        <f>SUM(K44+L44)</f>
        <v>2520</v>
      </c>
      <c r="N44" s="12"/>
      <c r="O44" s="12"/>
    </row>
    <row r="45" spans="1:15" ht="13.5" thickBot="1">
      <c r="A45" s="7"/>
      <c r="B45" s="38" t="s">
        <v>16</v>
      </c>
      <c r="C45" s="62">
        <f aca="true" t="shared" si="15" ref="C45:H45">SUM(C44)</f>
        <v>7420</v>
      </c>
      <c r="D45" s="63">
        <f t="shared" si="15"/>
        <v>96</v>
      </c>
      <c r="E45" s="63">
        <f t="shared" si="15"/>
        <v>961</v>
      </c>
      <c r="F45" s="63">
        <f t="shared" si="15"/>
        <v>26</v>
      </c>
      <c r="G45" s="63">
        <f t="shared" si="15"/>
        <v>16</v>
      </c>
      <c r="H45" s="33">
        <f t="shared" si="15"/>
        <v>0</v>
      </c>
      <c r="I45" s="75">
        <f>SUM(C45+E45+G45)</f>
        <v>8397</v>
      </c>
      <c r="J45" s="64">
        <f>SUM(J44)</f>
        <v>122</v>
      </c>
      <c r="K45" s="63">
        <f>SUM(K44)</f>
        <v>686</v>
      </c>
      <c r="L45" s="116">
        <f>SUM(L44)</f>
        <v>1834</v>
      </c>
      <c r="M45" s="64">
        <f>SUM(M44)</f>
        <v>2520</v>
      </c>
      <c r="N45" s="12"/>
      <c r="O45" s="12"/>
    </row>
    <row r="46" spans="1:15" ht="13.5" thickBot="1">
      <c r="A46" s="4" t="s">
        <v>50</v>
      </c>
      <c r="B46" s="15" t="s">
        <v>27</v>
      </c>
      <c r="C46" s="59">
        <v>12135</v>
      </c>
      <c r="D46" s="52">
        <v>1255</v>
      </c>
      <c r="E46" s="59">
        <v>1633</v>
      </c>
      <c r="F46" s="52">
        <v>12</v>
      </c>
      <c r="G46" s="52">
        <v>31</v>
      </c>
      <c r="H46" s="32">
        <v>0</v>
      </c>
      <c r="I46" s="24">
        <f>SUM(C46,E46,G46)</f>
        <v>13799</v>
      </c>
      <c r="J46" s="9">
        <f>SUM(D46+F46+H46)</f>
        <v>1267</v>
      </c>
      <c r="K46" s="91">
        <v>705</v>
      </c>
      <c r="L46" s="117">
        <v>1288</v>
      </c>
      <c r="M46" s="24">
        <f>SUM(K46+L46)</f>
        <v>1993</v>
      </c>
      <c r="N46" s="13"/>
      <c r="O46" s="12"/>
    </row>
    <row r="47" spans="1:15" ht="13.5" thickBot="1">
      <c r="A47" s="22"/>
      <c r="B47" s="38" t="s">
        <v>16</v>
      </c>
      <c r="C47" s="62">
        <f aca="true" t="shared" si="16" ref="C47:H47">SUM(C46)</f>
        <v>12135</v>
      </c>
      <c r="D47" s="116">
        <f t="shared" si="16"/>
        <v>1255</v>
      </c>
      <c r="E47" s="116">
        <f t="shared" si="16"/>
        <v>1633</v>
      </c>
      <c r="F47" s="116">
        <f t="shared" si="16"/>
        <v>12</v>
      </c>
      <c r="G47" s="116">
        <f t="shared" si="16"/>
        <v>31</v>
      </c>
      <c r="H47" s="54">
        <f t="shared" si="16"/>
        <v>0</v>
      </c>
      <c r="I47" s="75">
        <f>SUM(C47+E47+G47)</f>
        <v>13799</v>
      </c>
      <c r="J47" s="64">
        <f>SUM(J46)</f>
        <v>1267</v>
      </c>
      <c r="K47" s="65">
        <f>SUM(K46)</f>
        <v>705</v>
      </c>
      <c r="L47" s="116">
        <f>SUM(L46)</f>
        <v>1288</v>
      </c>
      <c r="M47" s="64">
        <f>SUM(M46)</f>
        <v>1993</v>
      </c>
      <c r="N47" s="14"/>
      <c r="O47" s="12"/>
    </row>
    <row r="48" spans="1:15" ht="12.75">
      <c r="A48" s="4" t="s">
        <v>52</v>
      </c>
      <c r="B48" s="39" t="s">
        <v>20</v>
      </c>
      <c r="C48" s="74">
        <v>4976</v>
      </c>
      <c r="D48" s="78">
        <v>156</v>
      </c>
      <c r="E48" s="74">
        <v>497</v>
      </c>
      <c r="F48" s="78">
        <v>0</v>
      </c>
      <c r="G48" s="78">
        <v>31</v>
      </c>
      <c r="H48" s="101">
        <v>0</v>
      </c>
      <c r="I48" s="60">
        <f>SUM(C48+E48+G48)</f>
        <v>5504</v>
      </c>
      <c r="J48" s="24">
        <f>SUM(D48+F48+H48)</f>
        <v>156</v>
      </c>
      <c r="K48" s="91">
        <v>677</v>
      </c>
      <c r="L48" s="54">
        <v>1266</v>
      </c>
      <c r="M48" s="132">
        <f>SUM(K48+L48)</f>
        <v>1943</v>
      </c>
      <c r="N48" s="14"/>
      <c r="O48" s="12"/>
    </row>
    <row r="49" spans="1:15" ht="13.5" thickBot="1">
      <c r="A49" s="4"/>
      <c r="B49" s="20" t="s">
        <v>15</v>
      </c>
      <c r="C49" s="74">
        <v>0</v>
      </c>
      <c r="D49" s="52">
        <v>0</v>
      </c>
      <c r="E49" s="59">
        <v>0</v>
      </c>
      <c r="F49" s="52">
        <v>0</v>
      </c>
      <c r="G49" s="52">
        <v>0</v>
      </c>
      <c r="H49" s="32">
        <v>0</v>
      </c>
      <c r="I49" s="60">
        <f>SUM(C49+E49+G49)</f>
        <v>0</v>
      </c>
      <c r="J49" s="24">
        <f>SUM(D49+F49+H49)</f>
        <v>0</v>
      </c>
      <c r="K49" s="91">
        <v>0</v>
      </c>
      <c r="L49" s="54">
        <v>0</v>
      </c>
      <c r="M49" s="10">
        <f>SUM(K49+L49)</f>
        <v>0</v>
      </c>
      <c r="N49" s="14"/>
      <c r="O49" s="12"/>
    </row>
    <row r="50" spans="1:15" ht="13.5" thickBot="1">
      <c r="A50" s="23"/>
      <c r="B50" s="40" t="s">
        <v>16</v>
      </c>
      <c r="C50" s="62">
        <f>SUM(C48:C49)</f>
        <v>4976</v>
      </c>
      <c r="D50" s="63">
        <f>SUM(D48:D49)</f>
        <v>156</v>
      </c>
      <c r="E50" s="63">
        <f>SUM(E48:E49)</f>
        <v>497</v>
      </c>
      <c r="F50" s="63">
        <f>SUM(F48)</f>
        <v>0</v>
      </c>
      <c r="G50" s="63">
        <f aca="true" t="shared" si="17" ref="G50:M50">SUM(G48:G49)</f>
        <v>31</v>
      </c>
      <c r="H50" s="63">
        <f t="shared" si="17"/>
        <v>0</v>
      </c>
      <c r="I50" s="133">
        <f t="shared" si="17"/>
        <v>5504</v>
      </c>
      <c r="J50" s="134">
        <f t="shared" si="17"/>
        <v>156</v>
      </c>
      <c r="K50" s="135">
        <f t="shared" si="17"/>
        <v>677</v>
      </c>
      <c r="L50" s="136">
        <f t="shared" si="17"/>
        <v>1266</v>
      </c>
      <c r="M50" s="134">
        <f t="shared" si="17"/>
        <v>1943</v>
      </c>
      <c r="N50" s="13"/>
      <c r="O50" s="12"/>
    </row>
    <row r="51" spans="1:15" ht="13.5" thickBot="1">
      <c r="A51" s="140" t="s">
        <v>6</v>
      </c>
      <c r="B51" s="141"/>
      <c r="C51" s="45">
        <f aca="true" t="shared" si="18" ref="C51:M51">C12+C15+C18+C22+C25+C35+C43+C45+C47+C50</f>
        <v>124176</v>
      </c>
      <c r="D51" s="46">
        <f t="shared" si="18"/>
        <v>17933</v>
      </c>
      <c r="E51" s="46">
        <f t="shared" si="18"/>
        <v>21369</v>
      </c>
      <c r="F51" s="46">
        <f t="shared" si="18"/>
        <v>826</v>
      </c>
      <c r="G51" s="46">
        <f t="shared" si="18"/>
        <v>274</v>
      </c>
      <c r="H51" s="47">
        <f t="shared" si="18"/>
        <v>0</v>
      </c>
      <c r="I51" s="48">
        <f t="shared" si="18"/>
        <v>145819</v>
      </c>
      <c r="J51" s="49">
        <f t="shared" si="18"/>
        <v>18759</v>
      </c>
      <c r="K51" s="50">
        <f t="shared" si="18"/>
        <v>11006</v>
      </c>
      <c r="L51" s="51">
        <f t="shared" si="18"/>
        <v>23222</v>
      </c>
      <c r="M51" s="49">
        <f t="shared" si="18"/>
        <v>34228</v>
      </c>
      <c r="N51" s="13"/>
      <c r="O51" s="12"/>
    </row>
    <row r="52" spans="1:11" ht="12.75">
      <c r="A52" s="3"/>
      <c r="D52" s="3"/>
      <c r="E52" s="3"/>
      <c r="G52" s="3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C5:D5"/>
    <mergeCell ref="E5:F5"/>
    <mergeCell ref="G5:H5"/>
    <mergeCell ref="I5:J5"/>
    <mergeCell ref="A51:B51"/>
    <mergeCell ref="A1:M1"/>
    <mergeCell ref="A2:O2"/>
    <mergeCell ref="A3:O3"/>
    <mergeCell ref="A4:B4"/>
    <mergeCell ref="C4:J4"/>
    <mergeCell ref="K4:M5"/>
    <mergeCell ref="A5:B6"/>
  </mergeCells>
  <printOptions/>
  <pageMargins left="1.5748031496062993" right="0.7874015748031497" top="0.5905511811023623" bottom="0.1968503937007874" header="0.5118110236220472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2019-02-27T14:46:39Z</cp:lastPrinted>
  <dcterms:created xsi:type="dcterms:W3CDTF">2001-11-07T10:10:22Z</dcterms:created>
  <dcterms:modified xsi:type="dcterms:W3CDTF">2019-08-27T22:12:38Z</dcterms:modified>
  <cp:category/>
  <cp:version/>
  <cp:contentType/>
  <cp:contentStatus/>
</cp:coreProperties>
</file>