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1340" windowHeight="6540" firstSheet="1" activeTab="1"/>
  </bookViews>
  <sheets>
    <sheet name="4º-TRIMESTRE" sheetId="1" r:id="rId1"/>
    <sheet name="3º-TRIMESTRE" sheetId="2" r:id="rId2"/>
  </sheets>
  <definedNames/>
  <calcPr fullCalcOnLoad="1"/>
</workbook>
</file>

<file path=xl/sharedStrings.xml><?xml version="1.0" encoding="utf-8"?>
<sst xmlns="http://schemas.openxmlformats.org/spreadsheetml/2006/main" count="136" uniqueCount="54">
  <si>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</si>
  <si>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</si>
  <si>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</si>
  <si>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</si>
  <si>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</si>
  <si>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</si>
  <si>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</si>
  <si>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</si>
  <si>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</si>
  <si>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</si>
  <si>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INSC.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</si>
  <si>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</si>
  <si>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</si>
  <si>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</si>
  <si>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</si>
  <si>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</si>
  <si>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</si>
  <si>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</si>
  <si>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</si>
  <si>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</si>
  <si>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</si>
  <si>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</si>
  <si>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</si>
  <si>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</si>
  <si>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</si>
  <si>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</si>
  <si>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</si>
  <si>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</si>
  <si>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</si>
  <si>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</si>
  <si>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</si>
  <si>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</si>
  <si>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</si>
  <si>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</si>
  <si>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</si>
  <si>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</si>
  <si>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</si>
  <si>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</si>
  <si>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</si>
  <si>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</si>
  <si>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</si>
  <si>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</si>
  <si>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</si>
  <si>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</si>
  <si>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</si>
  <si>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</si>
  <si>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</si>
  <si>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</si>
  <si>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</si>
  <si>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</si>
  <si>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QUADRO ESTATÍSTICO DO 4º TRIMESTRE/2003 (1º/10/2003 A 31/12/2003)</t>
  </si>
  <si>
    <t>CRN-8</t>
  </si>
  <si>
    <t>CADAST..</t>
  </si>
  <si>
    <t>QUADRO ESTATÍSTICO DO 3º TRIMESTRE/2007 (1º/07/2007 A 30/09/2007)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</si>
</sst>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0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25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6" xfId="0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5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2" fillId="0" borderId="2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3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8</xdr:col>
      <xdr:colOff>95250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0</xdr:row>
      <xdr:rowOff>0</xdr:rowOff>
    </xdr:from>
    <xdr:to>
      <xdr:col>8</xdr:col>
      <xdr:colOff>657225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workbookViewId="0" topLeftCell="A15">
      <selection activeCell="N45" sqref="N45"/>
    </sheetView>
  </sheetViews>
  <sheetFormatPr defaultColWidth="9.140625" defaultRowHeight="12.75"/>
  <sheetData>
    <row r="1" spans="1:14" ht="41.2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5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6.5" thickBot="1">
      <c r="A3" s="40" t="s">
        <v>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>
      <c r="A4" s="41" t="s">
        <v>1</v>
      </c>
      <c r="B4" s="42"/>
      <c r="C4" s="43" t="s">
        <v>7</v>
      </c>
      <c r="D4" s="43"/>
      <c r="E4" s="43"/>
      <c r="F4" s="43"/>
      <c r="G4" s="43"/>
      <c r="H4" s="43"/>
      <c r="I4" s="43"/>
      <c r="J4" s="44"/>
      <c r="K4" s="25"/>
      <c r="L4" s="45" t="s">
        <v>8</v>
      </c>
      <c r="M4" s="43"/>
      <c r="N4" s="44"/>
      <c r="O4" s="1"/>
      <c r="P4" s="1"/>
    </row>
    <row r="5" spans="1:14" ht="12.75">
      <c r="A5" s="49" t="s">
        <v>2</v>
      </c>
      <c r="B5" s="50"/>
      <c r="C5" s="47" t="s">
        <v>3</v>
      </c>
      <c r="D5" s="47"/>
      <c r="E5" s="47" t="s">
        <v>4</v>
      </c>
      <c r="F5" s="47"/>
      <c r="G5" s="47" t="s">
        <v>5</v>
      </c>
      <c r="H5" s="47"/>
      <c r="I5" s="47" t="s">
        <v>6</v>
      </c>
      <c r="J5" s="48"/>
      <c r="K5" s="26"/>
      <c r="L5" s="46"/>
      <c r="M5" s="47"/>
      <c r="N5" s="48"/>
    </row>
    <row r="6" spans="1:14" ht="12.75">
      <c r="A6" s="51"/>
      <c r="B6" s="52"/>
      <c r="C6" s="28" t="s">
        <v>11</v>
      </c>
      <c r="D6" s="28" t="s">
        <v>12</v>
      </c>
      <c r="E6" s="28" t="s">
        <v>11</v>
      </c>
      <c r="F6" s="28" t="s">
        <v>12</v>
      </c>
      <c r="G6" s="28" t="s">
        <v>11</v>
      </c>
      <c r="H6" s="28" t="s">
        <v>12</v>
      </c>
      <c r="I6" s="28" t="s">
        <v>11</v>
      </c>
      <c r="J6" s="29" t="s">
        <v>12</v>
      </c>
      <c r="K6" s="26"/>
      <c r="L6" s="27" t="s">
        <v>9</v>
      </c>
      <c r="M6" s="22" t="s">
        <v>10</v>
      </c>
      <c r="N6" s="11" t="s">
        <v>6</v>
      </c>
    </row>
    <row r="7" spans="1:14" ht="12.75">
      <c r="A7" s="14" t="s">
        <v>18</v>
      </c>
      <c r="B7" s="33" t="s">
        <v>13</v>
      </c>
      <c r="C7" s="2">
        <v>818</v>
      </c>
      <c r="D7" s="5">
        <v>16</v>
      </c>
      <c r="E7" s="2">
        <v>128</v>
      </c>
      <c r="F7" s="5">
        <v>1</v>
      </c>
      <c r="G7" s="24"/>
      <c r="H7" s="5"/>
      <c r="I7" s="2">
        <v>946</v>
      </c>
      <c r="J7" s="7">
        <v>17</v>
      </c>
      <c r="L7" s="4">
        <v>209</v>
      </c>
      <c r="M7" s="5">
        <v>137</v>
      </c>
      <c r="N7" s="3">
        <v>346</v>
      </c>
    </row>
    <row r="8" spans="1:14" ht="12.75">
      <c r="A8" s="14"/>
      <c r="B8" s="34" t="s">
        <v>14</v>
      </c>
      <c r="C8" s="2">
        <v>408</v>
      </c>
      <c r="D8" s="6">
        <v>1</v>
      </c>
      <c r="E8" s="2">
        <v>63</v>
      </c>
      <c r="F8" s="6"/>
      <c r="G8" s="2"/>
      <c r="H8" s="6"/>
      <c r="I8" s="2">
        <v>471</v>
      </c>
      <c r="J8" s="8">
        <v>1</v>
      </c>
      <c r="L8" s="4">
        <v>110</v>
      </c>
      <c r="M8" s="6">
        <v>92</v>
      </c>
      <c r="N8" s="3">
        <v>202</v>
      </c>
    </row>
    <row r="9" spans="1:14" ht="12.75">
      <c r="A9" s="14"/>
      <c r="B9" s="34" t="s">
        <v>48</v>
      </c>
      <c r="C9" s="2">
        <v>355</v>
      </c>
      <c r="D9" s="6"/>
      <c r="E9" s="2">
        <v>85</v>
      </c>
      <c r="F9" s="6"/>
      <c r="G9" s="2"/>
      <c r="H9" s="6"/>
      <c r="I9" s="2">
        <v>440</v>
      </c>
      <c r="J9" s="8"/>
      <c r="L9" s="4">
        <v>43</v>
      </c>
      <c r="M9" s="6">
        <v>57</v>
      </c>
      <c r="N9" s="3">
        <v>100</v>
      </c>
    </row>
    <row r="10" spans="1:14" ht="12.75">
      <c r="A10" s="14"/>
      <c r="B10" s="34" t="s">
        <v>15</v>
      </c>
      <c r="C10" s="2">
        <v>46</v>
      </c>
      <c r="D10" s="6"/>
      <c r="E10" s="2">
        <v>4</v>
      </c>
      <c r="F10" s="6"/>
      <c r="G10" s="2">
        <v>1</v>
      </c>
      <c r="H10" s="6"/>
      <c r="I10" s="2">
        <v>51</v>
      </c>
      <c r="J10" s="8"/>
      <c r="L10" s="4">
        <v>1</v>
      </c>
      <c r="M10" s="6">
        <v>1</v>
      </c>
      <c r="N10" s="3">
        <v>2</v>
      </c>
    </row>
    <row r="11" spans="1:14" ht="12.75">
      <c r="A11" s="14"/>
      <c r="B11" s="34" t="s">
        <v>16</v>
      </c>
      <c r="C11" s="2">
        <v>34</v>
      </c>
      <c r="D11" s="6"/>
      <c r="E11" s="2">
        <v>2</v>
      </c>
      <c r="F11" s="6"/>
      <c r="G11" s="2">
        <v>1</v>
      </c>
      <c r="H11" s="6"/>
      <c r="I11" s="2">
        <v>37</v>
      </c>
      <c r="J11" s="8"/>
      <c r="L11" s="4"/>
      <c r="M11" s="6"/>
      <c r="N11" s="3"/>
    </row>
    <row r="12" spans="1:14" ht="12.75">
      <c r="A12" s="15"/>
      <c r="B12" s="32" t="s">
        <v>17</v>
      </c>
      <c r="C12" s="17">
        <f>SUM(C7:C11)</f>
        <v>1661</v>
      </c>
      <c r="D12" s="16">
        <f>SUM(D7:D11)</f>
        <v>17</v>
      </c>
      <c r="E12" s="17">
        <f>SUM(E7:E8:E9:E10:E11)</f>
        <v>282</v>
      </c>
      <c r="F12" s="16">
        <f>SUM(F7:F11)</f>
        <v>1</v>
      </c>
      <c r="G12" s="17">
        <f>SUM(G7:G11)</f>
        <v>2</v>
      </c>
      <c r="H12" s="16">
        <f>SUM(H7:H11)</f>
        <v>0</v>
      </c>
      <c r="I12" s="17">
        <f>SUM(I7:I11)</f>
        <v>1945</v>
      </c>
      <c r="J12" s="18">
        <f>SUM(J7:J11)</f>
        <v>18</v>
      </c>
      <c r="K12" s="19"/>
      <c r="L12" s="20">
        <f>SUM(L7:L11)</f>
        <v>363</v>
      </c>
      <c r="M12" s="16">
        <f>SUM(M7:M11)</f>
        <v>287</v>
      </c>
      <c r="N12" s="21">
        <f>SUM(N7:N11)</f>
        <v>650</v>
      </c>
    </row>
    <row r="13" spans="1:14" ht="12.75">
      <c r="A13" s="14" t="s">
        <v>19</v>
      </c>
      <c r="B13" s="34" t="s">
        <v>20</v>
      </c>
      <c r="C13" s="2">
        <v>2921</v>
      </c>
      <c r="D13" s="6">
        <v>40</v>
      </c>
      <c r="E13" s="9">
        <v>629</v>
      </c>
      <c r="F13" s="6"/>
      <c r="G13" s="2">
        <v>3</v>
      </c>
      <c r="H13" s="6"/>
      <c r="I13" s="2">
        <v>3553</v>
      </c>
      <c r="J13" s="8">
        <v>40</v>
      </c>
      <c r="L13" s="4">
        <v>205</v>
      </c>
      <c r="M13" s="6">
        <v>94</v>
      </c>
      <c r="N13" s="3">
        <v>299</v>
      </c>
    </row>
    <row r="14" spans="1:14" ht="12.75">
      <c r="A14" s="14"/>
      <c r="B14" s="34" t="s">
        <v>21</v>
      </c>
      <c r="C14" s="2">
        <v>712</v>
      </c>
      <c r="D14" s="6">
        <v>9</v>
      </c>
      <c r="E14" s="2">
        <v>184</v>
      </c>
      <c r="F14" s="6"/>
      <c r="G14" s="24">
        <v>8</v>
      </c>
      <c r="H14" s="6"/>
      <c r="I14" s="2">
        <v>904</v>
      </c>
      <c r="J14" s="8">
        <v>9</v>
      </c>
      <c r="L14" s="4">
        <v>179</v>
      </c>
      <c r="M14" s="6">
        <v>46</v>
      </c>
      <c r="N14" s="3">
        <v>225</v>
      </c>
    </row>
    <row r="15" spans="1:14" ht="12.75">
      <c r="A15" s="15"/>
      <c r="B15" s="32" t="s">
        <v>17</v>
      </c>
      <c r="C15" s="17">
        <f aca="true" t="shared" si="0" ref="C15:J15">SUM(C13:C14)</f>
        <v>3633</v>
      </c>
      <c r="D15" s="16">
        <f t="shared" si="0"/>
        <v>49</v>
      </c>
      <c r="E15" s="17">
        <f t="shared" si="0"/>
        <v>813</v>
      </c>
      <c r="F15" s="16">
        <f t="shared" si="0"/>
        <v>0</v>
      </c>
      <c r="G15" s="17">
        <f t="shared" si="0"/>
        <v>11</v>
      </c>
      <c r="H15" s="16">
        <f t="shared" si="0"/>
        <v>0</v>
      </c>
      <c r="I15" s="17">
        <f t="shared" si="0"/>
        <v>4457</v>
      </c>
      <c r="J15" s="18">
        <f t="shared" si="0"/>
        <v>49</v>
      </c>
      <c r="K15" s="19"/>
      <c r="L15" s="20">
        <f>SUM(L13+L14)</f>
        <v>384</v>
      </c>
      <c r="M15" s="16">
        <f>SUM(M13:M14)</f>
        <v>140</v>
      </c>
      <c r="N15" s="21">
        <f>SUM(N13:N14)</f>
        <v>524</v>
      </c>
    </row>
    <row r="16" spans="1:14" ht="12.75">
      <c r="A16" s="14" t="s">
        <v>22</v>
      </c>
      <c r="B16" s="34" t="s">
        <v>23</v>
      </c>
      <c r="C16" s="2">
        <v>8282</v>
      </c>
      <c r="D16" s="6">
        <v>1730</v>
      </c>
      <c r="E16" s="2">
        <v>2314</v>
      </c>
      <c r="F16" s="6">
        <v>791</v>
      </c>
      <c r="G16" s="2">
        <v>7</v>
      </c>
      <c r="H16" s="6"/>
      <c r="I16" s="2">
        <v>10603</v>
      </c>
      <c r="J16" s="8">
        <v>2521</v>
      </c>
      <c r="L16" s="4">
        <v>753</v>
      </c>
      <c r="M16" s="6">
        <v>665</v>
      </c>
      <c r="N16" s="3">
        <v>1418</v>
      </c>
    </row>
    <row r="17" spans="1:14" ht="12.75">
      <c r="A17" s="14"/>
      <c r="B17" s="34" t="s">
        <v>24</v>
      </c>
      <c r="C17" s="2">
        <v>1273</v>
      </c>
      <c r="D17" s="6">
        <v>10</v>
      </c>
      <c r="E17" s="2">
        <v>630</v>
      </c>
      <c r="F17" s="6">
        <v>1</v>
      </c>
      <c r="G17" s="24"/>
      <c r="H17" s="6"/>
      <c r="I17" s="2">
        <v>1903</v>
      </c>
      <c r="J17" s="8">
        <v>11</v>
      </c>
      <c r="L17" s="4">
        <v>154</v>
      </c>
      <c r="M17" s="6">
        <v>206</v>
      </c>
      <c r="N17" s="3">
        <v>360</v>
      </c>
    </row>
    <row r="18" spans="1:14" ht="12.75">
      <c r="A18" s="14"/>
      <c r="B18" s="34" t="s">
        <v>25</v>
      </c>
      <c r="C18" s="2">
        <v>202</v>
      </c>
      <c r="D18" s="6">
        <v>2</v>
      </c>
      <c r="E18" s="2">
        <v>103</v>
      </c>
      <c r="F18" s="6"/>
      <c r="G18" s="24"/>
      <c r="H18" s="6"/>
      <c r="I18" s="2">
        <v>305</v>
      </c>
      <c r="J18" s="8">
        <v>2</v>
      </c>
      <c r="L18" s="4">
        <v>15</v>
      </c>
      <c r="M18" s="6">
        <v>21</v>
      </c>
      <c r="N18" s="3">
        <v>36</v>
      </c>
    </row>
    <row r="19" spans="1:14" ht="12.75">
      <c r="A19" s="15"/>
      <c r="B19" s="32" t="s">
        <v>17</v>
      </c>
      <c r="C19" s="17">
        <f aca="true" t="shared" si="1" ref="C19:I19">SUM(C16:C18)</f>
        <v>9757</v>
      </c>
      <c r="D19" s="16">
        <f t="shared" si="1"/>
        <v>1742</v>
      </c>
      <c r="E19" s="17">
        <f t="shared" si="1"/>
        <v>3047</v>
      </c>
      <c r="F19" s="16">
        <f t="shared" si="1"/>
        <v>792</v>
      </c>
      <c r="G19" s="17">
        <f t="shared" si="1"/>
        <v>7</v>
      </c>
      <c r="H19" s="16">
        <f t="shared" si="1"/>
        <v>0</v>
      </c>
      <c r="I19" s="17">
        <f t="shared" si="1"/>
        <v>12811</v>
      </c>
      <c r="J19" s="18">
        <f>SUM(J16:J17:J18)</f>
        <v>2534</v>
      </c>
      <c r="K19" s="19"/>
      <c r="L19" s="20">
        <f>SUM(L16:L18)</f>
        <v>922</v>
      </c>
      <c r="M19" s="16">
        <f>SUM(M16:M17:M18)</f>
        <v>892</v>
      </c>
      <c r="N19" s="21">
        <f>SUM(N16:N18)</f>
        <v>1814</v>
      </c>
    </row>
    <row r="20" spans="1:14" ht="12.75">
      <c r="A20" s="14" t="s">
        <v>26</v>
      </c>
      <c r="B20" s="34" t="s">
        <v>27</v>
      </c>
      <c r="C20" s="2">
        <v>5225</v>
      </c>
      <c r="D20" s="6">
        <v>23</v>
      </c>
      <c r="E20" s="2">
        <v>842</v>
      </c>
      <c r="F20" s="6"/>
      <c r="G20" s="2">
        <v>6</v>
      </c>
      <c r="H20" s="6"/>
      <c r="I20" s="2">
        <v>6073</v>
      </c>
      <c r="J20" s="8">
        <v>23</v>
      </c>
      <c r="L20" s="4">
        <v>802</v>
      </c>
      <c r="M20" s="6">
        <v>1007</v>
      </c>
      <c r="N20" s="3">
        <v>1809</v>
      </c>
    </row>
    <row r="21" spans="1:14" ht="12.75">
      <c r="A21" s="14"/>
      <c r="B21" s="34" t="s">
        <v>28</v>
      </c>
      <c r="C21" s="2">
        <v>1069</v>
      </c>
      <c r="D21" s="6">
        <v>185</v>
      </c>
      <c r="E21" s="2">
        <v>539</v>
      </c>
      <c r="F21" s="6">
        <v>11</v>
      </c>
      <c r="G21" s="24">
        <v>10</v>
      </c>
      <c r="H21" s="6"/>
      <c r="I21" s="2">
        <v>1618</v>
      </c>
      <c r="J21" s="8">
        <v>196</v>
      </c>
      <c r="L21" s="4">
        <v>389</v>
      </c>
      <c r="M21" s="6">
        <v>103</v>
      </c>
      <c r="N21" s="3">
        <v>492</v>
      </c>
    </row>
    <row r="22" spans="1:14" ht="12.75">
      <c r="A22" s="14"/>
      <c r="B22" s="34" t="s">
        <v>29</v>
      </c>
      <c r="C22" s="2">
        <v>217</v>
      </c>
      <c r="D22" s="6">
        <v>10</v>
      </c>
      <c r="E22" s="2">
        <v>32</v>
      </c>
      <c r="F22" s="6">
        <v>15</v>
      </c>
      <c r="G22" s="24"/>
      <c r="H22" s="6"/>
      <c r="I22" s="2">
        <v>249</v>
      </c>
      <c r="J22" s="8">
        <v>25</v>
      </c>
      <c r="L22" s="4">
        <v>98</v>
      </c>
      <c r="M22" s="6">
        <v>53</v>
      </c>
      <c r="N22" s="3">
        <v>151</v>
      </c>
    </row>
    <row r="23" spans="1:14" ht="12.75">
      <c r="A23" s="14"/>
      <c r="B23" s="34" t="s">
        <v>16</v>
      </c>
      <c r="C23" s="2">
        <v>70</v>
      </c>
      <c r="D23" s="6">
        <v>2</v>
      </c>
      <c r="E23" s="2">
        <v>7</v>
      </c>
      <c r="F23" s="6"/>
      <c r="G23" s="24">
        <v>4</v>
      </c>
      <c r="H23" s="6">
        <v>1</v>
      </c>
      <c r="I23" s="2">
        <v>81</v>
      </c>
      <c r="J23" s="8">
        <v>3</v>
      </c>
      <c r="L23" s="4">
        <v>68</v>
      </c>
      <c r="M23" s="6"/>
      <c r="N23" s="3">
        <v>68</v>
      </c>
    </row>
    <row r="24" spans="1:14" ht="12.75">
      <c r="A24" s="15"/>
      <c r="B24" s="32" t="s">
        <v>17</v>
      </c>
      <c r="C24" s="17">
        <f aca="true" t="shared" si="2" ref="C24:J24">SUM(C20:C23)</f>
        <v>6581</v>
      </c>
      <c r="D24" s="16">
        <f t="shared" si="2"/>
        <v>220</v>
      </c>
      <c r="E24" s="17">
        <f t="shared" si="2"/>
        <v>1420</v>
      </c>
      <c r="F24" s="16">
        <f t="shared" si="2"/>
        <v>26</v>
      </c>
      <c r="G24" s="17">
        <f t="shared" si="2"/>
        <v>20</v>
      </c>
      <c r="H24" s="16">
        <f t="shared" si="2"/>
        <v>1</v>
      </c>
      <c r="I24" s="17">
        <f t="shared" si="2"/>
        <v>8021</v>
      </c>
      <c r="J24" s="18">
        <f t="shared" si="2"/>
        <v>247</v>
      </c>
      <c r="K24" s="19"/>
      <c r="L24" s="20">
        <f>SUM(L20:L23)</f>
        <v>1357</v>
      </c>
      <c r="M24" s="16">
        <f>SUM(M20:M23)</f>
        <v>1163</v>
      </c>
      <c r="N24" s="21">
        <f>SUM(N20:N23)</f>
        <v>2520</v>
      </c>
    </row>
    <row r="25" spans="1:14" ht="12.75">
      <c r="A25" s="14" t="s">
        <v>30</v>
      </c>
      <c r="B25" s="34" t="s">
        <v>31</v>
      </c>
      <c r="C25" s="2">
        <v>1295</v>
      </c>
      <c r="D25" s="6"/>
      <c r="E25" s="2">
        <v>52</v>
      </c>
      <c r="F25" s="6">
        <v>8</v>
      </c>
      <c r="G25" s="2">
        <v>1</v>
      </c>
      <c r="H25" s="6"/>
      <c r="I25" s="2">
        <v>1348</v>
      </c>
      <c r="J25" s="8">
        <v>8</v>
      </c>
      <c r="L25" s="4">
        <v>134</v>
      </c>
      <c r="M25" s="6">
        <v>42</v>
      </c>
      <c r="N25" s="3">
        <v>176</v>
      </c>
    </row>
    <row r="26" spans="1:14" ht="12.75">
      <c r="A26" s="14"/>
      <c r="B26" s="34" t="s">
        <v>32</v>
      </c>
      <c r="C26" s="2">
        <v>79</v>
      </c>
      <c r="D26" s="6">
        <v>23</v>
      </c>
      <c r="E26" s="2"/>
      <c r="F26" s="6">
        <v>11</v>
      </c>
      <c r="G26" s="24">
        <v>3</v>
      </c>
      <c r="H26" s="6"/>
      <c r="I26" s="2">
        <v>82</v>
      </c>
      <c r="J26" s="8">
        <v>34</v>
      </c>
      <c r="L26" s="4">
        <v>21</v>
      </c>
      <c r="M26" s="6">
        <v>4</v>
      </c>
      <c r="N26" s="3">
        <v>25</v>
      </c>
    </row>
    <row r="27" spans="1:14" ht="12.75">
      <c r="A27" s="15"/>
      <c r="B27" s="32" t="s">
        <v>17</v>
      </c>
      <c r="C27" s="17">
        <f aca="true" t="shared" si="3" ref="C27:J27">SUM(C25:C26)</f>
        <v>1374</v>
      </c>
      <c r="D27" s="16">
        <f t="shared" si="3"/>
        <v>23</v>
      </c>
      <c r="E27" s="17">
        <f t="shared" si="3"/>
        <v>52</v>
      </c>
      <c r="F27" s="16">
        <f t="shared" si="3"/>
        <v>19</v>
      </c>
      <c r="G27" s="17">
        <f t="shared" si="3"/>
        <v>4</v>
      </c>
      <c r="H27" s="16">
        <f t="shared" si="3"/>
        <v>0</v>
      </c>
      <c r="I27" s="17">
        <f t="shared" si="3"/>
        <v>1430</v>
      </c>
      <c r="J27" s="18">
        <f t="shared" si="3"/>
        <v>42</v>
      </c>
      <c r="K27" s="19"/>
      <c r="L27" s="20">
        <f>SUM(L25:L26)</f>
        <v>155</v>
      </c>
      <c r="M27" s="16">
        <f>SUM(M25:M26)</f>
        <v>46</v>
      </c>
      <c r="N27" s="21">
        <f>SUM(N25:N26)</f>
        <v>201</v>
      </c>
    </row>
    <row r="28" spans="1:14" ht="12.75">
      <c r="A28" s="14" t="s">
        <v>33</v>
      </c>
      <c r="B28" s="34" t="s">
        <v>34</v>
      </c>
      <c r="C28" s="2">
        <v>427</v>
      </c>
      <c r="D28" s="6">
        <v>7</v>
      </c>
      <c r="E28" s="2"/>
      <c r="F28" s="6"/>
      <c r="G28" s="2"/>
      <c r="H28" s="6"/>
      <c r="I28" s="2">
        <v>427</v>
      </c>
      <c r="J28" s="8">
        <v>7</v>
      </c>
      <c r="L28" s="4">
        <v>21</v>
      </c>
      <c r="M28" s="6">
        <v>60</v>
      </c>
      <c r="N28" s="3">
        <v>81</v>
      </c>
    </row>
    <row r="29" spans="1:14" ht="12.75">
      <c r="A29" s="14"/>
      <c r="B29" s="34" t="s">
        <v>35</v>
      </c>
      <c r="C29" s="2">
        <v>674</v>
      </c>
      <c r="D29" s="6"/>
      <c r="E29" s="2">
        <v>16</v>
      </c>
      <c r="F29" s="6"/>
      <c r="G29" s="2"/>
      <c r="H29" s="6"/>
      <c r="I29" s="2">
        <v>690</v>
      </c>
      <c r="J29" s="8"/>
      <c r="L29" s="4">
        <v>40</v>
      </c>
      <c r="M29" s="6">
        <v>125</v>
      </c>
      <c r="N29" s="3">
        <v>165</v>
      </c>
    </row>
    <row r="30" spans="1:14" ht="12.75">
      <c r="A30" s="14"/>
      <c r="B30" s="34" t="s">
        <v>36</v>
      </c>
      <c r="C30" s="2">
        <v>102</v>
      </c>
      <c r="D30" s="6">
        <v>7</v>
      </c>
      <c r="E30" s="2">
        <v>1</v>
      </c>
      <c r="F30" s="6">
        <v>2</v>
      </c>
      <c r="G30" s="2"/>
      <c r="H30" s="6"/>
      <c r="I30" s="2">
        <v>103</v>
      </c>
      <c r="J30" s="8">
        <v>9</v>
      </c>
      <c r="L30" s="4">
        <v>40</v>
      </c>
      <c r="M30" s="6">
        <v>44</v>
      </c>
      <c r="N30" s="3">
        <v>84</v>
      </c>
    </row>
    <row r="31" spans="1:14" ht="12.75">
      <c r="A31" s="14"/>
      <c r="B31" s="34" t="s">
        <v>37</v>
      </c>
      <c r="C31" s="2">
        <v>349</v>
      </c>
      <c r="D31" s="6"/>
      <c r="E31" s="2">
        <v>25</v>
      </c>
      <c r="F31" s="6"/>
      <c r="G31" s="2"/>
      <c r="H31" s="6"/>
      <c r="I31" s="2">
        <v>374</v>
      </c>
      <c r="J31" s="8"/>
      <c r="L31" s="4">
        <v>11</v>
      </c>
      <c r="M31" s="6">
        <v>50</v>
      </c>
      <c r="N31" s="3">
        <v>61</v>
      </c>
    </row>
    <row r="32" spans="1:14" ht="12.75">
      <c r="A32" s="14"/>
      <c r="B32" s="34" t="s">
        <v>38</v>
      </c>
      <c r="C32" s="2">
        <v>909</v>
      </c>
      <c r="D32" s="6">
        <v>1</v>
      </c>
      <c r="E32" s="2">
        <v>109</v>
      </c>
      <c r="F32" s="6">
        <v>1</v>
      </c>
      <c r="G32" s="24"/>
      <c r="H32" s="6"/>
      <c r="I32" s="2">
        <v>1018</v>
      </c>
      <c r="J32" s="8">
        <v>2</v>
      </c>
      <c r="L32" s="4">
        <v>90</v>
      </c>
      <c r="M32" s="6">
        <v>222</v>
      </c>
      <c r="N32" s="3">
        <v>312</v>
      </c>
    </row>
    <row r="33" spans="1:14" ht="12.75">
      <c r="A33" s="14"/>
      <c r="B33" s="34" t="s">
        <v>39</v>
      </c>
      <c r="C33" s="2">
        <v>373</v>
      </c>
      <c r="D33" s="6"/>
      <c r="E33" s="9">
        <v>13</v>
      </c>
      <c r="F33" s="6"/>
      <c r="G33" s="2"/>
      <c r="H33" s="6"/>
      <c r="I33" s="2">
        <v>386</v>
      </c>
      <c r="J33" s="8"/>
      <c r="L33" s="4">
        <v>5</v>
      </c>
      <c r="M33" s="6">
        <v>63</v>
      </c>
      <c r="N33" s="3">
        <v>68</v>
      </c>
    </row>
    <row r="34" spans="1:14" ht="12.75">
      <c r="A34" s="14"/>
      <c r="B34" s="34" t="s">
        <v>40</v>
      </c>
      <c r="C34" s="2">
        <v>476</v>
      </c>
      <c r="D34" s="6">
        <v>8</v>
      </c>
      <c r="E34" s="2">
        <v>12</v>
      </c>
      <c r="F34" s="6">
        <v>7</v>
      </c>
      <c r="G34" s="2"/>
      <c r="H34" s="6"/>
      <c r="I34" s="2">
        <v>488</v>
      </c>
      <c r="J34" s="8">
        <v>15</v>
      </c>
      <c r="L34" s="4">
        <v>63</v>
      </c>
      <c r="M34" s="6">
        <v>142</v>
      </c>
      <c r="N34" s="3">
        <v>205</v>
      </c>
    </row>
    <row r="35" spans="1:14" ht="12.75">
      <c r="A35" s="14"/>
      <c r="B35" s="34" t="s">
        <v>49</v>
      </c>
      <c r="C35" s="2"/>
      <c r="D35" s="6"/>
      <c r="E35" s="2"/>
      <c r="F35" s="6"/>
      <c r="G35" s="2"/>
      <c r="H35" s="6"/>
      <c r="I35" s="9"/>
      <c r="J35" s="8"/>
      <c r="L35" s="4"/>
      <c r="M35" s="6"/>
      <c r="N35" s="3"/>
    </row>
    <row r="36" spans="1:14" ht="12.75">
      <c r="A36" s="14"/>
      <c r="B36" s="34" t="s">
        <v>16</v>
      </c>
      <c r="C36" s="2">
        <v>278</v>
      </c>
      <c r="D36" s="6"/>
      <c r="E36" s="2">
        <v>1</v>
      </c>
      <c r="F36" s="6"/>
      <c r="G36" s="2">
        <v>3</v>
      </c>
      <c r="H36" s="6"/>
      <c r="I36" s="2">
        <v>282</v>
      </c>
      <c r="J36" s="8"/>
      <c r="L36" s="4">
        <v>208</v>
      </c>
      <c r="M36" s="6">
        <v>28</v>
      </c>
      <c r="N36" s="3">
        <v>236</v>
      </c>
    </row>
    <row r="37" spans="1:14" ht="12.75">
      <c r="A37" s="15"/>
      <c r="B37" s="32" t="s">
        <v>17</v>
      </c>
      <c r="C37" s="17">
        <f aca="true" t="shared" si="4" ref="C37:H37">SUM(C28:C36)</f>
        <v>3588</v>
      </c>
      <c r="D37" s="16">
        <f t="shared" si="4"/>
        <v>23</v>
      </c>
      <c r="E37" s="17">
        <f t="shared" si="4"/>
        <v>177</v>
      </c>
      <c r="F37" s="16">
        <f t="shared" si="4"/>
        <v>10</v>
      </c>
      <c r="G37" s="17">
        <f t="shared" si="4"/>
        <v>3</v>
      </c>
      <c r="H37" s="16">
        <f t="shared" si="4"/>
        <v>0</v>
      </c>
      <c r="I37" s="17">
        <f>SUM(I28+I29+I30+I31+I32+I33+I34+I35+I36)</f>
        <v>3768</v>
      </c>
      <c r="J37" s="18">
        <f>SUM(J28:J36)</f>
        <v>33</v>
      </c>
      <c r="K37" s="19"/>
      <c r="L37" s="20">
        <f>SUM(L28:L36)</f>
        <v>478</v>
      </c>
      <c r="M37" s="16">
        <f>SUM(M28:M36)</f>
        <v>734</v>
      </c>
      <c r="N37" s="21">
        <f>SUM(N28:N36)</f>
        <v>1212</v>
      </c>
    </row>
    <row r="38" spans="1:14" ht="12.75">
      <c r="A38" s="14" t="s">
        <v>41</v>
      </c>
      <c r="B38" s="34" t="s">
        <v>42</v>
      </c>
      <c r="C38" s="2">
        <v>550</v>
      </c>
      <c r="D38" s="6"/>
      <c r="E38" s="2">
        <v>63</v>
      </c>
      <c r="F38" s="6"/>
      <c r="G38" s="2">
        <v>2</v>
      </c>
      <c r="H38" s="6"/>
      <c r="I38" s="2">
        <v>615</v>
      </c>
      <c r="J38" s="8"/>
      <c r="L38" s="4">
        <v>73</v>
      </c>
      <c r="M38" s="6">
        <v>13</v>
      </c>
      <c r="N38" s="3">
        <v>86</v>
      </c>
    </row>
    <row r="39" spans="1:14" ht="12.75">
      <c r="A39" s="14"/>
      <c r="B39" s="34" t="s">
        <v>43</v>
      </c>
      <c r="C39" s="2">
        <v>21</v>
      </c>
      <c r="D39" s="6"/>
      <c r="E39" s="9">
        <v>4</v>
      </c>
      <c r="F39" s="6"/>
      <c r="G39" s="2"/>
      <c r="H39" s="6"/>
      <c r="I39" s="2">
        <v>25</v>
      </c>
      <c r="J39" s="8"/>
      <c r="L39" s="4">
        <v>14</v>
      </c>
      <c r="M39" s="6"/>
      <c r="N39" s="3">
        <v>14</v>
      </c>
    </row>
    <row r="40" spans="1:14" ht="12.75">
      <c r="A40" s="14"/>
      <c r="B40" s="34" t="s">
        <v>44</v>
      </c>
      <c r="C40" s="2">
        <v>37</v>
      </c>
      <c r="D40" s="6">
        <v>49</v>
      </c>
      <c r="E40" s="9">
        <v>2</v>
      </c>
      <c r="F40" s="6">
        <v>5</v>
      </c>
      <c r="G40" s="2"/>
      <c r="H40" s="6"/>
      <c r="I40" s="2">
        <v>39</v>
      </c>
      <c r="J40" s="8">
        <v>54</v>
      </c>
      <c r="L40" s="4">
        <v>21</v>
      </c>
      <c r="M40" s="6"/>
      <c r="N40" s="3">
        <v>21</v>
      </c>
    </row>
    <row r="41" spans="1:14" ht="12.75">
      <c r="A41" s="14"/>
      <c r="B41" s="34" t="s">
        <v>45</v>
      </c>
      <c r="C41" s="2">
        <v>94</v>
      </c>
      <c r="D41" s="6">
        <v>2</v>
      </c>
      <c r="E41" s="2">
        <v>50</v>
      </c>
      <c r="F41" s="6">
        <v>3</v>
      </c>
      <c r="G41" s="2"/>
      <c r="H41" s="6"/>
      <c r="I41" s="2">
        <v>144</v>
      </c>
      <c r="J41" s="8">
        <v>5</v>
      </c>
      <c r="L41" s="4">
        <v>74</v>
      </c>
      <c r="M41" s="6">
        <v>4</v>
      </c>
      <c r="N41" s="3">
        <v>78</v>
      </c>
    </row>
    <row r="42" spans="1:14" ht="12.75">
      <c r="A42" s="14"/>
      <c r="B42" s="34" t="s">
        <v>46</v>
      </c>
      <c r="C42" s="2">
        <v>42</v>
      </c>
      <c r="D42" s="6">
        <v>1</v>
      </c>
      <c r="E42" s="9">
        <v>10</v>
      </c>
      <c r="F42" s="6"/>
      <c r="G42" s="2">
        <v>1</v>
      </c>
      <c r="H42" s="6"/>
      <c r="I42" s="2">
        <v>53</v>
      </c>
      <c r="J42" s="8">
        <v>1</v>
      </c>
      <c r="L42" s="4">
        <v>56</v>
      </c>
      <c r="M42" s="6">
        <v>1</v>
      </c>
      <c r="N42" s="3">
        <v>57</v>
      </c>
    </row>
    <row r="43" spans="1:14" ht="12.75">
      <c r="A43" s="4"/>
      <c r="B43" s="34" t="s">
        <v>47</v>
      </c>
      <c r="C43" s="2">
        <v>18</v>
      </c>
      <c r="D43" s="6">
        <v>2</v>
      </c>
      <c r="E43" s="2">
        <v>2</v>
      </c>
      <c r="F43" s="6"/>
      <c r="G43" s="2"/>
      <c r="H43" s="6"/>
      <c r="I43" s="2">
        <v>20</v>
      </c>
      <c r="J43" s="8">
        <v>2</v>
      </c>
      <c r="L43" s="4">
        <v>9</v>
      </c>
      <c r="M43" s="6">
        <v>1</v>
      </c>
      <c r="N43" s="3">
        <v>10</v>
      </c>
    </row>
    <row r="44" spans="1:14" ht="12.75">
      <c r="A44" s="23"/>
      <c r="B44" s="32" t="s">
        <v>17</v>
      </c>
      <c r="C44" s="17">
        <f aca="true" t="shared" si="5" ref="C44:J44">SUM(C38:C43)</f>
        <v>762</v>
      </c>
      <c r="D44" s="16">
        <f t="shared" si="5"/>
        <v>54</v>
      </c>
      <c r="E44" s="17">
        <f t="shared" si="5"/>
        <v>131</v>
      </c>
      <c r="F44" s="16">
        <f t="shared" si="5"/>
        <v>8</v>
      </c>
      <c r="G44" s="17">
        <f t="shared" si="5"/>
        <v>3</v>
      </c>
      <c r="H44" s="16">
        <f t="shared" si="5"/>
        <v>0</v>
      </c>
      <c r="I44" s="17">
        <f t="shared" si="5"/>
        <v>896</v>
      </c>
      <c r="J44" s="18">
        <f t="shared" si="5"/>
        <v>62</v>
      </c>
      <c r="K44" s="19"/>
      <c r="L44" s="20">
        <f>SUM(L38:L43)</f>
        <v>247</v>
      </c>
      <c r="M44" s="16">
        <f>SUM(M38:M43)</f>
        <v>19</v>
      </c>
      <c r="N44" s="21">
        <f>SUM(N38:N43)</f>
        <v>266</v>
      </c>
    </row>
    <row r="45" spans="1:14" ht="13.5" thickBot="1">
      <c r="A45" s="53" t="s">
        <v>6</v>
      </c>
      <c r="B45" s="54"/>
      <c r="C45" s="12">
        <f aca="true" t="shared" si="6" ref="C45:J45">SUM(C12+C15+C19+C24+C27+C37+C44)</f>
        <v>27356</v>
      </c>
      <c r="D45" s="12">
        <f t="shared" si="6"/>
        <v>2128</v>
      </c>
      <c r="E45" s="12">
        <f t="shared" si="6"/>
        <v>5922</v>
      </c>
      <c r="F45" s="12">
        <f t="shared" si="6"/>
        <v>856</v>
      </c>
      <c r="G45" s="12">
        <f t="shared" si="6"/>
        <v>50</v>
      </c>
      <c r="H45" s="12">
        <f t="shared" si="6"/>
        <v>1</v>
      </c>
      <c r="I45" s="12">
        <f t="shared" si="6"/>
        <v>33328</v>
      </c>
      <c r="J45" s="13">
        <f t="shared" si="6"/>
        <v>2985</v>
      </c>
      <c r="K45" s="10"/>
      <c r="L45" s="30">
        <f>SUM(L12+L15+L19+L24+L27+L37+L44)</f>
        <v>3906</v>
      </c>
      <c r="M45" s="12">
        <f>SUM(M12+M15+M19+M24+M27+M37+M44)</f>
        <v>3281</v>
      </c>
      <c r="N45" s="31">
        <f>SUM(N12+N15+N19+N24+N27+N37+N44)</f>
        <v>7187</v>
      </c>
    </row>
  </sheetData>
  <mergeCells count="12">
    <mergeCell ref="I5:J5"/>
    <mergeCell ref="A45:B45"/>
    <mergeCell ref="A1:N1"/>
    <mergeCell ref="A2:P2"/>
    <mergeCell ref="A3:P3"/>
    <mergeCell ref="A4:B4"/>
    <mergeCell ref="C4:J4"/>
    <mergeCell ref="L4:N5"/>
    <mergeCell ref="A5:B6"/>
    <mergeCell ref="C5:D5"/>
    <mergeCell ref="E5:F5"/>
    <mergeCell ref="G5:H5"/>
  </mergeCells>
  <printOptions/>
  <pageMargins left="1.5748031496062993" right="0.7874015748031497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75" zoomScaleNormal="75" workbookViewId="0" topLeftCell="A13">
      <selection activeCell="L51" sqref="L51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4" max="14" width="10.140625" style="0" customWidth="1"/>
  </cols>
  <sheetData>
    <row r="1" spans="1:14" ht="40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6" ht="15.7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6.5" thickBot="1">
      <c r="A3" s="40" t="s">
        <v>53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2.75">
      <c r="A4" s="41" t="s">
        <v>1</v>
      </c>
      <c r="B4" s="42"/>
      <c r="C4" s="43" t="s">
        <v>7</v>
      </c>
      <c r="D4" s="43"/>
      <c r="E4" s="43"/>
      <c r="F4" s="43"/>
      <c r="G4" s="43"/>
      <c r="H4" s="43"/>
      <c r="I4" s="43"/>
      <c r="J4" s="44"/>
      <c r="K4" s="25"/>
      <c r="L4" s="45" t="s">
        <v>8</v>
      </c>
      <c r="M4" s="43"/>
      <c r="N4" s="44"/>
      <c r="O4" s="1"/>
      <c r="P4" s="1"/>
    </row>
    <row r="5" spans="1:14" ht="12.75">
      <c r="A5" s="49" t="s">
        <v>2</v>
      </c>
      <c r="B5" s="50"/>
      <c r="C5" s="47" t="s">
        <v>3</v>
      </c>
      <c r="D5" s="47"/>
      <c r="E5" s="47" t="s">
        <v>4</v>
      </c>
      <c r="F5" s="47"/>
      <c r="G5" s="47" t="s">
        <v>5</v>
      </c>
      <c r="H5" s="47"/>
      <c r="I5" s="47" t="s">
        <v>6</v>
      </c>
      <c r="J5" s="48"/>
      <c r="K5" s="26"/>
      <c r="L5" s="46"/>
      <c r="M5" s="47"/>
      <c r="N5" s="48"/>
    </row>
    <row r="6" spans="1:14" ht="12.75">
      <c r="A6" s="51"/>
      <c r="B6" s="52"/>
      <c r="C6" s="28" t="s">
        <v>11</v>
      </c>
      <c r="D6" s="28" t="s">
        <v>12</v>
      </c>
      <c r="E6" s="28" t="s">
        <v>11</v>
      </c>
      <c r="F6" s="28" t="s">
        <v>12</v>
      </c>
      <c r="G6" s="28" t="s">
        <v>11</v>
      </c>
      <c r="H6" s="28" t="s">
        <v>12</v>
      </c>
      <c r="I6" s="55" t="s">
        <v>11</v>
      </c>
      <c r="J6" s="57" t="s">
        <v>12</v>
      </c>
      <c r="K6" s="26"/>
      <c r="L6" s="27" t="s">
        <v>9</v>
      </c>
      <c r="M6" s="22" t="s">
        <v>52</v>
      </c>
      <c r="N6" s="11" t="s">
        <v>6</v>
      </c>
    </row>
    <row r="7" spans="1:14" ht="12.75">
      <c r="A7" s="14" t="s">
        <v>18</v>
      </c>
      <c r="B7" s="33" t="s">
        <v>13</v>
      </c>
      <c r="C7" s="9">
        <v>1123</v>
      </c>
      <c r="D7" s="64">
        <v>83</v>
      </c>
      <c r="E7" s="9">
        <v>677</v>
      </c>
      <c r="F7" s="64">
        <v>18</v>
      </c>
      <c r="G7" s="24">
        <v>1</v>
      </c>
      <c r="H7" s="65"/>
      <c r="I7" s="66">
        <f aca="true" t="shared" si="0" ref="I7:J11">SUM(C7+E7+G7)</f>
        <v>1801</v>
      </c>
      <c r="J7" s="91">
        <f t="shared" si="0"/>
        <v>101</v>
      </c>
      <c r="K7" s="67"/>
      <c r="L7" s="68">
        <v>280</v>
      </c>
      <c r="M7" s="64">
        <v>177</v>
      </c>
      <c r="N7" s="69">
        <v>457</v>
      </c>
    </row>
    <row r="8" spans="1:14" ht="12.75">
      <c r="A8" s="14"/>
      <c r="B8" s="34" t="s">
        <v>14</v>
      </c>
      <c r="C8" s="9">
        <v>494</v>
      </c>
      <c r="D8" s="24">
        <v>33</v>
      </c>
      <c r="E8" s="9">
        <v>306</v>
      </c>
      <c r="F8" s="24">
        <v>4</v>
      </c>
      <c r="G8" s="24">
        <v>1</v>
      </c>
      <c r="H8" s="70"/>
      <c r="I8" s="71">
        <f t="shared" si="0"/>
        <v>801</v>
      </c>
      <c r="J8" s="92">
        <f t="shared" si="0"/>
        <v>37</v>
      </c>
      <c r="K8" s="67"/>
      <c r="L8" s="68">
        <v>131</v>
      </c>
      <c r="M8" s="24">
        <v>115</v>
      </c>
      <c r="N8" s="69">
        <v>246</v>
      </c>
    </row>
    <row r="9" spans="1:14" ht="12.75">
      <c r="A9" s="14"/>
      <c r="B9" s="34" t="s">
        <v>48</v>
      </c>
      <c r="C9" s="9">
        <v>433</v>
      </c>
      <c r="D9" s="24">
        <v>4</v>
      </c>
      <c r="E9" s="9">
        <v>251</v>
      </c>
      <c r="F9" s="24">
        <v>4</v>
      </c>
      <c r="G9" s="24">
        <v>1</v>
      </c>
      <c r="H9" s="70"/>
      <c r="I9" s="71">
        <f t="shared" si="0"/>
        <v>685</v>
      </c>
      <c r="J9" s="92">
        <f t="shared" si="0"/>
        <v>8</v>
      </c>
      <c r="K9" s="67"/>
      <c r="L9" s="68">
        <v>77</v>
      </c>
      <c r="M9" s="24">
        <v>69</v>
      </c>
      <c r="N9" s="69">
        <v>146</v>
      </c>
    </row>
    <row r="10" spans="1:14" ht="12.75">
      <c r="A10" s="14"/>
      <c r="B10" s="34" t="s">
        <v>15</v>
      </c>
      <c r="C10" s="9">
        <v>67</v>
      </c>
      <c r="D10" s="24">
        <v>1</v>
      </c>
      <c r="E10" s="9">
        <v>21</v>
      </c>
      <c r="F10" s="24"/>
      <c r="G10" s="24"/>
      <c r="H10" s="70"/>
      <c r="I10" s="71">
        <f t="shared" si="0"/>
        <v>88</v>
      </c>
      <c r="J10" s="92">
        <f t="shared" si="0"/>
        <v>1</v>
      </c>
      <c r="K10" s="67"/>
      <c r="L10" s="68">
        <v>4</v>
      </c>
      <c r="M10" s="24">
        <v>5</v>
      </c>
      <c r="N10" s="69">
        <v>9</v>
      </c>
    </row>
    <row r="11" spans="1:14" ht="12.75">
      <c r="A11" s="14"/>
      <c r="B11" s="34" t="s">
        <v>16</v>
      </c>
      <c r="C11" s="9">
        <v>40</v>
      </c>
      <c r="D11" s="24"/>
      <c r="E11" s="9">
        <v>5</v>
      </c>
      <c r="F11" s="24"/>
      <c r="G11" s="24">
        <v>3</v>
      </c>
      <c r="H11" s="70"/>
      <c r="I11" s="72">
        <f t="shared" si="0"/>
        <v>48</v>
      </c>
      <c r="J11" s="93">
        <f t="shared" si="0"/>
        <v>0</v>
      </c>
      <c r="K11" s="67"/>
      <c r="L11" s="68">
        <v>4</v>
      </c>
      <c r="M11" s="24"/>
      <c r="N11" s="69">
        <f>SUM(L11+M11)</f>
        <v>4</v>
      </c>
    </row>
    <row r="12" spans="1:14" ht="12.75">
      <c r="A12" s="15"/>
      <c r="B12" s="32" t="s">
        <v>17</v>
      </c>
      <c r="C12" s="73">
        <f aca="true" t="shared" si="1" ref="C12:H12">SUM(C7:C11)</f>
        <v>2157</v>
      </c>
      <c r="D12" s="74">
        <f t="shared" si="1"/>
        <v>121</v>
      </c>
      <c r="E12" s="73">
        <f t="shared" si="1"/>
        <v>1260</v>
      </c>
      <c r="F12" s="74">
        <f t="shared" si="1"/>
        <v>26</v>
      </c>
      <c r="G12" s="74">
        <f t="shared" si="1"/>
        <v>6</v>
      </c>
      <c r="H12" s="74">
        <f t="shared" si="1"/>
        <v>0</v>
      </c>
      <c r="I12" s="75">
        <f>SUM(C12+E12+G12)</f>
        <v>3423</v>
      </c>
      <c r="J12" s="76">
        <f>SUM(J7:J11)</f>
        <v>147</v>
      </c>
      <c r="K12" s="77"/>
      <c r="L12" s="78">
        <f>SUM(L7:L11)</f>
        <v>496</v>
      </c>
      <c r="M12" s="78">
        <f>SUM(M7:M10)</f>
        <v>366</v>
      </c>
      <c r="N12" s="103">
        <f>SUM(N7:N11)</f>
        <v>862</v>
      </c>
    </row>
    <row r="13" spans="1:14" ht="12.75">
      <c r="A13" s="14" t="s">
        <v>19</v>
      </c>
      <c r="B13" s="34" t="s">
        <v>20</v>
      </c>
      <c r="C13" s="9">
        <v>3813</v>
      </c>
      <c r="D13" s="24">
        <v>235</v>
      </c>
      <c r="E13" s="9">
        <v>655</v>
      </c>
      <c r="F13" s="24">
        <v>3</v>
      </c>
      <c r="G13" s="9"/>
      <c r="H13" s="70"/>
      <c r="I13" s="79">
        <f>SUM(C13+E13+G13)</f>
        <v>4468</v>
      </c>
      <c r="J13" s="94">
        <f>SUM(D13+F13+H13)</f>
        <v>238</v>
      </c>
      <c r="K13" s="67"/>
      <c r="L13" s="68">
        <v>248</v>
      </c>
      <c r="M13" s="24">
        <v>92</v>
      </c>
      <c r="N13" s="69">
        <f>SUM(L13+M13)</f>
        <v>340</v>
      </c>
    </row>
    <row r="14" spans="1:14" ht="12.75">
      <c r="A14" s="14"/>
      <c r="B14" s="34" t="s">
        <v>21</v>
      </c>
      <c r="C14" s="9">
        <v>1135</v>
      </c>
      <c r="D14" s="24">
        <v>53</v>
      </c>
      <c r="E14" s="9">
        <v>193</v>
      </c>
      <c r="F14" s="24">
        <v>4</v>
      </c>
      <c r="G14" s="24">
        <v>5</v>
      </c>
      <c r="H14" s="70"/>
      <c r="I14" s="81">
        <f>SUM(C14+E14+G14)</f>
        <v>1333</v>
      </c>
      <c r="J14" s="95">
        <f>SUM(D14+F14+H14)</f>
        <v>57</v>
      </c>
      <c r="K14" s="67"/>
      <c r="L14" s="68">
        <v>248</v>
      </c>
      <c r="M14" s="24">
        <v>56</v>
      </c>
      <c r="N14" s="69">
        <f>SUM(L14+M14)</f>
        <v>304</v>
      </c>
    </row>
    <row r="15" spans="1:14" ht="12.75">
      <c r="A15" s="15"/>
      <c r="B15" s="32" t="s">
        <v>17</v>
      </c>
      <c r="C15" s="74">
        <f aca="true" t="shared" si="2" ref="C15:I15">SUM(C13,C14)</f>
        <v>4948</v>
      </c>
      <c r="D15" s="74">
        <f t="shared" si="2"/>
        <v>288</v>
      </c>
      <c r="E15" s="74">
        <f t="shared" si="2"/>
        <v>848</v>
      </c>
      <c r="F15" s="74">
        <f t="shared" si="2"/>
        <v>7</v>
      </c>
      <c r="G15" s="74">
        <f t="shared" si="2"/>
        <v>5</v>
      </c>
      <c r="H15" s="74">
        <f t="shared" si="2"/>
        <v>0</v>
      </c>
      <c r="I15" s="75">
        <f t="shared" si="2"/>
        <v>5801</v>
      </c>
      <c r="J15" s="76">
        <f>SUM(J13+J14)</f>
        <v>295</v>
      </c>
      <c r="K15" s="77"/>
      <c r="L15" s="102">
        <f>SUM(L13+L14)</f>
        <v>496</v>
      </c>
      <c r="M15" s="74">
        <f>SUM(M13+M14)</f>
        <v>148</v>
      </c>
      <c r="N15" s="100">
        <f>SUM(N13+N14)</f>
        <v>644</v>
      </c>
    </row>
    <row r="16" spans="1:14" ht="12.75">
      <c r="A16" s="14" t="s">
        <v>22</v>
      </c>
      <c r="B16" s="34" t="s">
        <v>23</v>
      </c>
      <c r="C16" s="9">
        <v>10976</v>
      </c>
      <c r="D16" s="24">
        <v>2860</v>
      </c>
      <c r="E16" s="9">
        <v>3313</v>
      </c>
      <c r="F16" s="24">
        <v>1035</v>
      </c>
      <c r="G16" s="24">
        <v>6</v>
      </c>
      <c r="H16" s="70"/>
      <c r="I16" s="79">
        <f>SUM(C16+E16+G16)</f>
        <v>14295</v>
      </c>
      <c r="J16" s="94">
        <f>SUM(D16+F16+H16)</f>
        <v>3895</v>
      </c>
      <c r="K16" s="67"/>
      <c r="L16" s="68">
        <v>1031</v>
      </c>
      <c r="M16" s="24">
        <v>1087</v>
      </c>
      <c r="N16" s="69">
        <f>SUM(L16+M16)</f>
        <v>2118</v>
      </c>
    </row>
    <row r="17" spans="1:14" ht="12.75">
      <c r="A17" s="14"/>
      <c r="B17" s="34" t="s">
        <v>25</v>
      </c>
      <c r="C17" s="9">
        <v>356</v>
      </c>
      <c r="D17" s="24">
        <v>11</v>
      </c>
      <c r="E17" s="9">
        <v>172</v>
      </c>
      <c r="F17" s="24">
        <v>5</v>
      </c>
      <c r="G17" s="24"/>
      <c r="H17" s="70"/>
      <c r="I17" s="81">
        <f>SUM(C17+E17+G17)</f>
        <v>528</v>
      </c>
      <c r="J17" s="95">
        <f>SUM(D17+F17+H17)</f>
        <v>16</v>
      </c>
      <c r="K17" s="67"/>
      <c r="L17" s="68">
        <v>23</v>
      </c>
      <c r="M17" s="24">
        <v>58</v>
      </c>
      <c r="N17" s="69">
        <f>SUM(L17+M17)</f>
        <v>81</v>
      </c>
    </row>
    <row r="18" spans="1:14" ht="12.75">
      <c r="A18" s="15"/>
      <c r="B18" s="32" t="s">
        <v>17</v>
      </c>
      <c r="C18" s="74">
        <f>SUM(C16:C17)</f>
        <v>11332</v>
      </c>
      <c r="D18" s="74">
        <f aca="true" t="shared" si="3" ref="D18:J18">SUM(D16:D17)</f>
        <v>2871</v>
      </c>
      <c r="E18" s="74">
        <f t="shared" si="3"/>
        <v>3485</v>
      </c>
      <c r="F18" s="74">
        <f t="shared" si="3"/>
        <v>1040</v>
      </c>
      <c r="G18" s="74">
        <f t="shared" si="3"/>
        <v>6</v>
      </c>
      <c r="H18" s="74">
        <f t="shared" si="3"/>
        <v>0</v>
      </c>
      <c r="I18" s="75">
        <f t="shared" si="3"/>
        <v>14823</v>
      </c>
      <c r="J18" s="76">
        <f t="shared" si="3"/>
        <v>3911</v>
      </c>
      <c r="K18" s="77"/>
      <c r="L18" s="78">
        <f>SUM(L16:L17)</f>
        <v>1054</v>
      </c>
      <c r="M18" s="78">
        <f>SUM(M16:M17)</f>
        <v>1145</v>
      </c>
      <c r="N18" s="103">
        <f>SUM(N16:N17)</f>
        <v>2199</v>
      </c>
    </row>
    <row r="19" spans="1:14" ht="12.75">
      <c r="A19" s="14" t="s">
        <v>26</v>
      </c>
      <c r="B19" s="34" t="s">
        <v>27</v>
      </c>
      <c r="C19" s="9">
        <v>6469</v>
      </c>
      <c r="D19" s="6">
        <v>45</v>
      </c>
      <c r="E19" s="9">
        <v>1629</v>
      </c>
      <c r="F19" s="6">
        <v>17</v>
      </c>
      <c r="G19" s="24">
        <v>1</v>
      </c>
      <c r="H19" s="59"/>
      <c r="I19" s="60">
        <f aca="true" t="shared" si="4" ref="I19:J22">SUM(C19+E19+G19)</f>
        <v>8099</v>
      </c>
      <c r="J19" s="7">
        <f t="shared" si="4"/>
        <v>62</v>
      </c>
      <c r="L19" s="4">
        <v>445</v>
      </c>
      <c r="M19" s="6">
        <v>1092</v>
      </c>
      <c r="N19" s="3">
        <f>SUM(L19+M19)</f>
        <v>1537</v>
      </c>
    </row>
    <row r="20" spans="1:14" ht="12.75">
      <c r="A20" s="14"/>
      <c r="B20" s="34" t="s">
        <v>28</v>
      </c>
      <c r="C20" s="9">
        <v>2306</v>
      </c>
      <c r="D20" s="6">
        <v>359</v>
      </c>
      <c r="E20" s="9">
        <v>2094</v>
      </c>
      <c r="F20" s="6">
        <v>121</v>
      </c>
      <c r="G20" s="24">
        <v>5</v>
      </c>
      <c r="H20" s="59"/>
      <c r="I20" s="61">
        <f t="shared" si="4"/>
        <v>4405</v>
      </c>
      <c r="J20" s="8">
        <f t="shared" si="4"/>
        <v>480</v>
      </c>
      <c r="L20" s="4">
        <v>253</v>
      </c>
      <c r="M20" s="6">
        <v>173</v>
      </c>
      <c r="N20" s="3">
        <f>SUM(L20+M20)</f>
        <v>426</v>
      </c>
    </row>
    <row r="21" spans="1:14" ht="12.75">
      <c r="A21" s="14"/>
      <c r="B21" s="34" t="s">
        <v>29</v>
      </c>
      <c r="C21" s="9">
        <v>419</v>
      </c>
      <c r="D21" s="6">
        <v>40</v>
      </c>
      <c r="E21" s="9">
        <v>447</v>
      </c>
      <c r="F21" s="6">
        <v>16</v>
      </c>
      <c r="G21" s="24"/>
      <c r="H21" s="59"/>
      <c r="I21" s="61">
        <f t="shared" si="4"/>
        <v>866</v>
      </c>
      <c r="J21" s="8">
        <f t="shared" si="4"/>
        <v>56</v>
      </c>
      <c r="L21" s="4">
        <v>92</v>
      </c>
      <c r="M21" s="6">
        <v>110</v>
      </c>
      <c r="N21" s="3">
        <f>SUM(L21+M21)</f>
        <v>202</v>
      </c>
    </row>
    <row r="22" spans="1:14" ht="12.75">
      <c r="A22" s="14"/>
      <c r="B22" s="34" t="s">
        <v>16</v>
      </c>
      <c r="C22" s="9">
        <v>97</v>
      </c>
      <c r="D22" s="6">
        <v>7</v>
      </c>
      <c r="E22" s="9">
        <v>25</v>
      </c>
      <c r="F22" s="6">
        <v>2</v>
      </c>
      <c r="G22" s="24">
        <v>2</v>
      </c>
      <c r="H22" s="59"/>
      <c r="I22" s="62">
        <f t="shared" si="4"/>
        <v>124</v>
      </c>
      <c r="J22" s="96">
        <f t="shared" si="4"/>
        <v>9</v>
      </c>
      <c r="L22" s="4">
        <v>102</v>
      </c>
      <c r="M22" s="6">
        <v>42</v>
      </c>
      <c r="N22" s="3">
        <f>SUM(L22+M22)</f>
        <v>144</v>
      </c>
    </row>
    <row r="23" spans="1:14" ht="12.75">
      <c r="A23" s="15"/>
      <c r="B23" s="32" t="s">
        <v>17</v>
      </c>
      <c r="C23" s="16">
        <f aca="true" t="shared" si="5" ref="C23:J23">SUM(C19+C20+C21+C22)</f>
        <v>9291</v>
      </c>
      <c r="D23" s="16">
        <f t="shared" si="5"/>
        <v>451</v>
      </c>
      <c r="E23" s="16">
        <f t="shared" si="5"/>
        <v>4195</v>
      </c>
      <c r="F23" s="16">
        <f t="shared" si="5"/>
        <v>156</v>
      </c>
      <c r="G23" s="16">
        <f t="shared" si="5"/>
        <v>8</v>
      </c>
      <c r="H23" s="16">
        <f t="shared" si="5"/>
        <v>0</v>
      </c>
      <c r="I23" s="56">
        <f t="shared" si="5"/>
        <v>13494</v>
      </c>
      <c r="J23" s="58">
        <f t="shared" si="5"/>
        <v>607</v>
      </c>
      <c r="K23" s="19"/>
      <c r="L23" s="63">
        <f>SUM(L19+L20+L21+L22)</f>
        <v>892</v>
      </c>
      <c r="M23" s="16">
        <f>SUM(M19+M20+M21+M22)</f>
        <v>1417</v>
      </c>
      <c r="N23" s="18">
        <f>SUM(N19+N20+N21+N22)</f>
        <v>2309</v>
      </c>
    </row>
    <row r="24" spans="1:14" ht="12.75">
      <c r="A24" s="14" t="s">
        <v>30</v>
      </c>
      <c r="B24" s="34" t="s">
        <v>31</v>
      </c>
      <c r="C24" s="9">
        <v>1702</v>
      </c>
      <c r="D24" s="24">
        <v>24</v>
      </c>
      <c r="E24" s="9">
        <v>426</v>
      </c>
      <c r="F24" s="24">
        <v>158</v>
      </c>
      <c r="G24" s="24">
        <v>6</v>
      </c>
      <c r="H24" s="24"/>
      <c r="I24" s="24">
        <v>2134</v>
      </c>
      <c r="J24" s="83">
        <v>182</v>
      </c>
      <c r="K24" s="67"/>
      <c r="L24" s="68">
        <v>515</v>
      </c>
      <c r="M24" s="24">
        <v>229</v>
      </c>
      <c r="N24" s="69">
        <f>SUM(L24+M24)</f>
        <v>744</v>
      </c>
    </row>
    <row r="25" spans="1:14" ht="12.75">
      <c r="A25" s="14"/>
      <c r="B25" s="34" t="s">
        <v>32</v>
      </c>
      <c r="C25" s="9">
        <v>136</v>
      </c>
      <c r="D25" s="24">
        <v>77</v>
      </c>
      <c r="E25" s="9">
        <v>42</v>
      </c>
      <c r="F25" s="24">
        <v>12</v>
      </c>
      <c r="G25" s="24">
        <v>5</v>
      </c>
      <c r="H25" s="24"/>
      <c r="I25" s="24">
        <v>183</v>
      </c>
      <c r="J25" s="83">
        <f>SUM(D25+F25+H25)</f>
        <v>89</v>
      </c>
      <c r="K25" s="67"/>
      <c r="L25" s="68">
        <v>28</v>
      </c>
      <c r="M25" s="24">
        <v>36</v>
      </c>
      <c r="N25" s="69">
        <f>SUM(L25+M25)</f>
        <v>64</v>
      </c>
    </row>
    <row r="26" spans="1:14" ht="12.75">
      <c r="A26" s="15"/>
      <c r="B26" s="32" t="s">
        <v>17</v>
      </c>
      <c r="C26" s="74">
        <f>SUM(C24:C25)</f>
        <v>1838</v>
      </c>
      <c r="D26" s="74">
        <f aca="true" t="shared" si="6" ref="D26:J26">SUM(D24:D25)</f>
        <v>101</v>
      </c>
      <c r="E26" s="74">
        <f t="shared" si="6"/>
        <v>468</v>
      </c>
      <c r="F26" s="74">
        <f t="shared" si="6"/>
        <v>170</v>
      </c>
      <c r="G26" s="74">
        <f t="shared" si="6"/>
        <v>11</v>
      </c>
      <c r="H26" s="74">
        <f t="shared" si="6"/>
        <v>0</v>
      </c>
      <c r="I26" s="84">
        <f t="shared" si="6"/>
        <v>2317</v>
      </c>
      <c r="J26" s="74">
        <f t="shared" si="6"/>
        <v>271</v>
      </c>
      <c r="K26" s="77"/>
      <c r="L26" s="78">
        <f>SUM(L24:L25)</f>
        <v>543</v>
      </c>
      <c r="M26" s="78">
        <f>SUM(M24:M25)</f>
        <v>265</v>
      </c>
      <c r="N26" s="103">
        <f>SUM(N24:N25)</f>
        <v>808</v>
      </c>
    </row>
    <row r="27" spans="1:14" ht="12.75">
      <c r="A27" s="14" t="s">
        <v>33</v>
      </c>
      <c r="B27" s="34" t="s">
        <v>34</v>
      </c>
      <c r="C27" s="9">
        <v>536</v>
      </c>
      <c r="D27" s="24">
        <v>30</v>
      </c>
      <c r="E27" s="9">
        <v>33</v>
      </c>
      <c r="F27" s="24">
        <v>1</v>
      </c>
      <c r="G27" s="24">
        <v>1</v>
      </c>
      <c r="H27" s="70"/>
      <c r="I27" s="80">
        <f>SUM(C27+E27+G27)</f>
        <v>570</v>
      </c>
      <c r="J27" s="69">
        <f>SUM(D27+F27+H27)</f>
        <v>31</v>
      </c>
      <c r="K27" s="67"/>
      <c r="L27" s="68">
        <v>33</v>
      </c>
      <c r="M27" s="24">
        <v>105</v>
      </c>
      <c r="N27" s="69">
        <f aca="true" t="shared" si="7" ref="N27:N35">SUM(L27+M27)</f>
        <v>138</v>
      </c>
    </row>
    <row r="28" spans="1:14" ht="12.75">
      <c r="A28" s="14"/>
      <c r="B28" s="34" t="s">
        <v>35</v>
      </c>
      <c r="C28" s="9">
        <v>775</v>
      </c>
      <c r="D28" s="24"/>
      <c r="E28" s="9">
        <v>25</v>
      </c>
      <c r="F28" s="24"/>
      <c r="G28" s="24"/>
      <c r="H28" s="70"/>
      <c r="I28" s="85">
        <f aca="true" t="shared" si="8" ref="I28:I35">SUM(C28+E28+G28)</f>
        <v>800</v>
      </c>
      <c r="J28" s="69">
        <f aca="true" t="shared" si="9" ref="J28:J35">SUM(D28+F28+H28)</f>
        <v>0</v>
      </c>
      <c r="K28" s="67"/>
      <c r="L28" s="68">
        <v>37</v>
      </c>
      <c r="M28" s="24">
        <v>197</v>
      </c>
      <c r="N28" s="69">
        <f t="shared" si="7"/>
        <v>234</v>
      </c>
    </row>
    <row r="29" spans="1:14" ht="12.75">
      <c r="A29" s="14"/>
      <c r="B29" s="34" t="s">
        <v>36</v>
      </c>
      <c r="C29" s="9">
        <v>153</v>
      </c>
      <c r="D29" s="24">
        <v>56</v>
      </c>
      <c r="E29" s="9">
        <v>15</v>
      </c>
      <c r="F29" s="24">
        <v>4</v>
      </c>
      <c r="G29" s="24"/>
      <c r="H29" s="70"/>
      <c r="I29" s="85">
        <f t="shared" si="8"/>
        <v>168</v>
      </c>
      <c r="J29" s="69">
        <f t="shared" si="9"/>
        <v>60</v>
      </c>
      <c r="K29" s="67"/>
      <c r="L29" s="68">
        <v>58</v>
      </c>
      <c r="M29" s="24">
        <v>64</v>
      </c>
      <c r="N29" s="69">
        <f t="shared" si="7"/>
        <v>122</v>
      </c>
    </row>
    <row r="30" spans="1:14" ht="12.75">
      <c r="A30" s="14"/>
      <c r="B30" s="34" t="s">
        <v>37</v>
      </c>
      <c r="C30" s="9">
        <v>498</v>
      </c>
      <c r="D30" s="24">
        <v>3</v>
      </c>
      <c r="E30" s="9">
        <v>98</v>
      </c>
      <c r="F30" s="24">
        <v>1</v>
      </c>
      <c r="G30" s="24"/>
      <c r="H30" s="70"/>
      <c r="I30" s="85">
        <f t="shared" si="8"/>
        <v>596</v>
      </c>
      <c r="J30" s="69">
        <f t="shared" si="9"/>
        <v>4</v>
      </c>
      <c r="K30" s="67"/>
      <c r="L30" s="68">
        <v>8</v>
      </c>
      <c r="M30" s="24">
        <v>94</v>
      </c>
      <c r="N30" s="69">
        <f t="shared" si="7"/>
        <v>102</v>
      </c>
    </row>
    <row r="31" spans="1:14" ht="12.75">
      <c r="A31" s="14"/>
      <c r="B31" s="34" t="s">
        <v>38</v>
      </c>
      <c r="C31" s="9">
        <v>1054</v>
      </c>
      <c r="D31" s="24">
        <v>5</v>
      </c>
      <c r="E31" s="9">
        <v>116</v>
      </c>
      <c r="F31" s="24">
        <v>2</v>
      </c>
      <c r="G31" s="24"/>
      <c r="H31" s="70"/>
      <c r="I31" s="85">
        <f t="shared" si="8"/>
        <v>1170</v>
      </c>
      <c r="J31" s="69">
        <f t="shared" si="9"/>
        <v>7</v>
      </c>
      <c r="K31" s="67"/>
      <c r="L31" s="68">
        <v>81</v>
      </c>
      <c r="M31" s="24">
        <v>301</v>
      </c>
      <c r="N31" s="69">
        <f t="shared" si="7"/>
        <v>382</v>
      </c>
    </row>
    <row r="32" spans="1:14" ht="12.75">
      <c r="A32" s="14"/>
      <c r="B32" s="34" t="s">
        <v>39</v>
      </c>
      <c r="C32" s="9">
        <v>435</v>
      </c>
      <c r="D32" s="24">
        <v>1</v>
      </c>
      <c r="E32" s="9">
        <v>54</v>
      </c>
      <c r="F32" s="24"/>
      <c r="G32" s="24"/>
      <c r="H32" s="70"/>
      <c r="I32" s="85">
        <f t="shared" si="8"/>
        <v>489</v>
      </c>
      <c r="J32" s="69">
        <f t="shared" si="9"/>
        <v>1</v>
      </c>
      <c r="K32" s="67"/>
      <c r="L32" s="68">
        <v>35</v>
      </c>
      <c r="M32" s="24">
        <v>119</v>
      </c>
      <c r="N32" s="69">
        <f t="shared" si="7"/>
        <v>154</v>
      </c>
    </row>
    <row r="33" spans="1:14" ht="12.75">
      <c r="A33" s="14"/>
      <c r="B33" s="34" t="s">
        <v>40</v>
      </c>
      <c r="C33" s="9">
        <v>603</v>
      </c>
      <c r="D33" s="24">
        <v>43</v>
      </c>
      <c r="E33" s="9">
        <v>15</v>
      </c>
      <c r="F33" s="24">
        <v>3</v>
      </c>
      <c r="G33" s="24">
        <v>1</v>
      </c>
      <c r="H33" s="70"/>
      <c r="I33" s="85">
        <f t="shared" si="8"/>
        <v>619</v>
      </c>
      <c r="J33" s="69">
        <f t="shared" si="9"/>
        <v>46</v>
      </c>
      <c r="K33" s="67"/>
      <c r="L33" s="68">
        <v>70</v>
      </c>
      <c r="M33" s="24">
        <v>202</v>
      </c>
      <c r="N33" s="69">
        <f t="shared" si="7"/>
        <v>272</v>
      </c>
    </row>
    <row r="34" spans="1:14" ht="12.75">
      <c r="A34" s="14"/>
      <c r="B34" s="34" t="s">
        <v>49</v>
      </c>
      <c r="C34" s="9"/>
      <c r="D34" s="24"/>
      <c r="E34" s="9"/>
      <c r="F34" s="24"/>
      <c r="G34" s="24"/>
      <c r="H34" s="70"/>
      <c r="I34" s="85">
        <f t="shared" si="8"/>
        <v>0</v>
      </c>
      <c r="J34" s="69">
        <f t="shared" si="9"/>
        <v>0</v>
      </c>
      <c r="K34" s="67"/>
      <c r="L34" s="68"/>
      <c r="M34" s="24"/>
      <c r="N34" s="69">
        <f t="shared" si="7"/>
        <v>0</v>
      </c>
    </row>
    <row r="35" spans="1:14" ht="12.75">
      <c r="A35" s="14"/>
      <c r="B35" s="34" t="s">
        <v>16</v>
      </c>
      <c r="C35" s="9">
        <v>152</v>
      </c>
      <c r="D35" s="24">
        <v>5</v>
      </c>
      <c r="E35" s="9">
        <v>1</v>
      </c>
      <c r="F35" s="24"/>
      <c r="G35" s="24">
        <v>3</v>
      </c>
      <c r="H35" s="70"/>
      <c r="I35" s="82">
        <f t="shared" si="8"/>
        <v>156</v>
      </c>
      <c r="J35" s="69">
        <f t="shared" si="9"/>
        <v>5</v>
      </c>
      <c r="K35" s="67"/>
      <c r="L35" s="68">
        <v>282</v>
      </c>
      <c r="M35" s="24">
        <v>47</v>
      </c>
      <c r="N35" s="69">
        <f t="shared" si="7"/>
        <v>329</v>
      </c>
    </row>
    <row r="36" spans="1:14" ht="12.75">
      <c r="A36" s="15"/>
      <c r="B36" s="32" t="s">
        <v>17</v>
      </c>
      <c r="C36" s="74">
        <f>SUM(C27:C35)</f>
        <v>4206</v>
      </c>
      <c r="D36" s="74">
        <f>SUM(D27:D35)</f>
        <v>143</v>
      </c>
      <c r="E36" s="74">
        <f aca="true" t="shared" si="10" ref="E36:J36">SUM(E27:E35)</f>
        <v>357</v>
      </c>
      <c r="F36" s="74">
        <f t="shared" si="10"/>
        <v>11</v>
      </c>
      <c r="G36" s="74">
        <f t="shared" si="10"/>
        <v>5</v>
      </c>
      <c r="H36" s="74">
        <f t="shared" si="10"/>
        <v>0</v>
      </c>
      <c r="I36" s="75">
        <f t="shared" si="10"/>
        <v>4568</v>
      </c>
      <c r="J36" s="97">
        <f t="shared" si="10"/>
        <v>154</v>
      </c>
      <c r="K36" s="77"/>
      <c r="L36" s="78">
        <f>SUM(L27:L35)</f>
        <v>604</v>
      </c>
      <c r="M36" s="78">
        <f>SUM(M27:M35)</f>
        <v>1129</v>
      </c>
      <c r="N36" s="103">
        <f>SUM(N27:N35)</f>
        <v>1733</v>
      </c>
    </row>
    <row r="37" spans="1:14" ht="12.75">
      <c r="A37" s="14" t="s">
        <v>41</v>
      </c>
      <c r="B37" s="34" t="s">
        <v>42</v>
      </c>
      <c r="C37" s="9">
        <v>735</v>
      </c>
      <c r="D37" s="24">
        <v>9</v>
      </c>
      <c r="E37" s="9">
        <v>219</v>
      </c>
      <c r="F37" s="24">
        <v>2</v>
      </c>
      <c r="G37" s="24">
        <v>9</v>
      </c>
      <c r="H37" s="70"/>
      <c r="I37" s="79">
        <f aca="true" t="shared" si="11" ref="I37:J42">SUM(C37+E37+G37)</f>
        <v>963</v>
      </c>
      <c r="J37" s="94">
        <f t="shared" si="11"/>
        <v>11</v>
      </c>
      <c r="K37" s="67"/>
      <c r="L37" s="68">
        <v>98</v>
      </c>
      <c r="M37" s="24">
        <v>13</v>
      </c>
      <c r="N37" s="69">
        <f aca="true" t="shared" si="12" ref="N37:N42">SUM(L37+M37)</f>
        <v>111</v>
      </c>
    </row>
    <row r="38" spans="1:14" ht="12.75">
      <c r="A38" s="14"/>
      <c r="B38" s="34" t="s">
        <v>43</v>
      </c>
      <c r="C38" s="9">
        <v>36</v>
      </c>
      <c r="D38" s="24"/>
      <c r="E38" s="9">
        <v>21</v>
      </c>
      <c r="F38" s="24"/>
      <c r="G38" s="24"/>
      <c r="H38" s="70"/>
      <c r="I38" s="86">
        <f t="shared" si="11"/>
        <v>57</v>
      </c>
      <c r="J38" s="98">
        <f t="shared" si="11"/>
        <v>0</v>
      </c>
      <c r="K38" s="67"/>
      <c r="L38" s="68">
        <v>27</v>
      </c>
      <c r="M38" s="24"/>
      <c r="N38" s="69">
        <f t="shared" si="12"/>
        <v>27</v>
      </c>
    </row>
    <row r="39" spans="1:14" ht="12.75">
      <c r="A39" s="14"/>
      <c r="B39" s="34" t="s">
        <v>44</v>
      </c>
      <c r="C39" s="9">
        <v>53</v>
      </c>
      <c r="D39" s="24">
        <v>83</v>
      </c>
      <c r="E39" s="9">
        <v>90</v>
      </c>
      <c r="F39" s="24">
        <v>7</v>
      </c>
      <c r="G39" s="9"/>
      <c r="H39" s="70"/>
      <c r="I39" s="86">
        <f t="shared" si="11"/>
        <v>143</v>
      </c>
      <c r="J39" s="98">
        <f t="shared" si="11"/>
        <v>90</v>
      </c>
      <c r="K39" s="67"/>
      <c r="L39" s="68">
        <v>27</v>
      </c>
      <c r="M39" s="24"/>
      <c r="N39" s="69">
        <f t="shared" si="12"/>
        <v>27</v>
      </c>
    </row>
    <row r="40" spans="1:14" ht="12.75">
      <c r="A40" s="14"/>
      <c r="B40" s="34" t="s">
        <v>45</v>
      </c>
      <c r="C40" s="9">
        <v>225</v>
      </c>
      <c r="D40" s="24">
        <v>105</v>
      </c>
      <c r="E40" s="9">
        <v>410</v>
      </c>
      <c r="F40" s="24">
        <v>52</v>
      </c>
      <c r="G40" s="9"/>
      <c r="H40" s="70"/>
      <c r="I40" s="86">
        <f t="shared" si="11"/>
        <v>635</v>
      </c>
      <c r="J40" s="98">
        <f t="shared" si="11"/>
        <v>157</v>
      </c>
      <c r="K40" s="67"/>
      <c r="L40" s="68">
        <v>96</v>
      </c>
      <c r="M40" s="24">
        <v>4</v>
      </c>
      <c r="N40" s="69">
        <f t="shared" si="12"/>
        <v>100</v>
      </c>
    </row>
    <row r="41" spans="1:14" ht="12.75">
      <c r="A41" s="14"/>
      <c r="B41" s="34" t="s">
        <v>46</v>
      </c>
      <c r="C41" s="9">
        <v>94</v>
      </c>
      <c r="D41" s="24">
        <v>3</v>
      </c>
      <c r="E41" s="9">
        <v>185</v>
      </c>
      <c r="F41" s="24"/>
      <c r="G41" s="24">
        <v>1</v>
      </c>
      <c r="H41" s="70"/>
      <c r="I41" s="86">
        <f t="shared" si="11"/>
        <v>280</v>
      </c>
      <c r="J41" s="98">
        <f t="shared" si="11"/>
        <v>3</v>
      </c>
      <c r="K41" s="67"/>
      <c r="L41" s="68">
        <v>78</v>
      </c>
      <c r="M41" s="24">
        <v>2</v>
      </c>
      <c r="N41" s="69">
        <f t="shared" si="12"/>
        <v>80</v>
      </c>
    </row>
    <row r="42" spans="1:14" ht="12.75">
      <c r="A42" s="4"/>
      <c r="B42" s="34" t="s">
        <v>47</v>
      </c>
      <c r="C42" s="9">
        <v>38</v>
      </c>
      <c r="D42" s="24">
        <v>5</v>
      </c>
      <c r="E42" s="9">
        <v>12</v>
      </c>
      <c r="F42" s="24">
        <v>1</v>
      </c>
      <c r="G42" s="24"/>
      <c r="H42" s="70"/>
      <c r="I42" s="81">
        <f t="shared" si="11"/>
        <v>50</v>
      </c>
      <c r="J42" s="95">
        <f t="shared" si="11"/>
        <v>6</v>
      </c>
      <c r="K42" s="67"/>
      <c r="L42" s="68">
        <v>22</v>
      </c>
      <c r="M42" s="24">
        <v>1</v>
      </c>
      <c r="N42" s="69">
        <f t="shared" si="12"/>
        <v>23</v>
      </c>
    </row>
    <row r="43" spans="1:14" ht="12.75">
      <c r="A43" s="23"/>
      <c r="B43" s="32" t="s">
        <v>17</v>
      </c>
      <c r="C43" s="74">
        <f>SUM(C37:C42)</f>
        <v>1181</v>
      </c>
      <c r="D43" s="74">
        <f aca="true" t="shared" si="13" ref="D43:J43">SUM(D37:D42)</f>
        <v>205</v>
      </c>
      <c r="E43" s="74">
        <f t="shared" si="13"/>
        <v>937</v>
      </c>
      <c r="F43" s="74">
        <f t="shared" si="13"/>
        <v>62</v>
      </c>
      <c r="G43" s="74">
        <f t="shared" si="13"/>
        <v>10</v>
      </c>
      <c r="H43" s="74">
        <f t="shared" si="13"/>
        <v>0</v>
      </c>
      <c r="I43" s="87">
        <f t="shared" si="13"/>
        <v>2128</v>
      </c>
      <c r="J43" s="99">
        <f t="shared" si="13"/>
        <v>267</v>
      </c>
      <c r="K43" s="77"/>
      <c r="L43" s="78">
        <f>SUM(L37:L42)</f>
        <v>348</v>
      </c>
      <c r="M43" s="78">
        <f>SUM(M37:M42)</f>
        <v>20</v>
      </c>
      <c r="N43" s="103">
        <f>SUM(N37:N42)</f>
        <v>368</v>
      </c>
    </row>
    <row r="44" spans="1:14" ht="12.75">
      <c r="A44" s="37" t="s">
        <v>51</v>
      </c>
      <c r="B44" s="34" t="s">
        <v>24</v>
      </c>
      <c r="C44" s="9">
        <v>2270</v>
      </c>
      <c r="D44" s="24">
        <v>8</v>
      </c>
      <c r="E44" s="9">
        <v>1057</v>
      </c>
      <c r="F44" s="24">
        <v>2</v>
      </c>
      <c r="G44" s="24"/>
      <c r="H44" s="24"/>
      <c r="I44" s="88">
        <f>SUM(C44,E44,G44)</f>
        <v>3327</v>
      </c>
      <c r="J44" s="83">
        <f>SUM(D44+F44+H44)</f>
        <v>10</v>
      </c>
      <c r="K44" s="67"/>
      <c r="L44" s="68">
        <v>179</v>
      </c>
      <c r="M44" s="24">
        <v>434</v>
      </c>
      <c r="N44" s="69">
        <f>SUM(L44+M44)</f>
        <v>613</v>
      </c>
    </row>
    <row r="45" spans="1:14" ht="12.75">
      <c r="A45" s="36"/>
      <c r="B45" s="32" t="s">
        <v>17</v>
      </c>
      <c r="C45" s="74">
        <f>SUM(C44)</f>
        <v>2270</v>
      </c>
      <c r="D45" s="74">
        <f aca="true" t="shared" si="14" ref="D45:J45">SUM(D44)</f>
        <v>8</v>
      </c>
      <c r="E45" s="74">
        <f t="shared" si="14"/>
        <v>1057</v>
      </c>
      <c r="F45" s="74">
        <f t="shared" si="14"/>
        <v>2</v>
      </c>
      <c r="G45" s="74">
        <f t="shared" si="14"/>
        <v>0</v>
      </c>
      <c r="H45" s="74">
        <f t="shared" si="14"/>
        <v>0</v>
      </c>
      <c r="I45" s="74">
        <f>SUM(C45+E45+G45)</f>
        <v>3327</v>
      </c>
      <c r="J45" s="100">
        <f t="shared" si="14"/>
        <v>10</v>
      </c>
      <c r="K45" s="77"/>
      <c r="L45" s="89">
        <f>SUM(L44)</f>
        <v>179</v>
      </c>
      <c r="M45" s="84">
        <f>SUM(M44)</f>
        <v>434</v>
      </c>
      <c r="N45" s="90">
        <f>SUM(N44)</f>
        <v>613</v>
      </c>
    </row>
    <row r="46" spans="1:14" ht="13.5" thickBot="1">
      <c r="A46" s="53" t="s">
        <v>6</v>
      </c>
      <c r="B46" s="54"/>
      <c r="C46" s="12">
        <f>C12+C15+C18+C23+C26+C36+C43+C45</f>
        <v>37223</v>
      </c>
      <c r="D46" s="12">
        <f>D12+D15+D18+D23+D26+D36+D43+D45</f>
        <v>4188</v>
      </c>
      <c r="E46" s="12">
        <f>E12+E15+E18+E23+E26+E36+E43+E45</f>
        <v>12607</v>
      </c>
      <c r="F46" s="12">
        <f>F12+F15+F18+F23+F26+F36+F43+F45</f>
        <v>1474</v>
      </c>
      <c r="G46" s="12">
        <f>G12+G15+G18+G23+G26+G36+G43+G45</f>
        <v>51</v>
      </c>
      <c r="H46" s="12">
        <f>H12+H15+H18+H23+H26+H36+H43+H45</f>
        <v>0</v>
      </c>
      <c r="I46" s="12">
        <f>I12+I15+I18+I23+I26+I36+I43+I45</f>
        <v>49881</v>
      </c>
      <c r="J46" s="13">
        <f>J12+J15+J18+J23+J26+J36+J43+J45</f>
        <v>5662</v>
      </c>
      <c r="K46" s="10"/>
      <c r="L46" s="101">
        <f>L12+L15+L18+L23+L26+L36+L43+L45</f>
        <v>4612</v>
      </c>
      <c r="M46" s="12">
        <f>M12+M15+M18+M23+M26+M36+M43+M45</f>
        <v>4924</v>
      </c>
      <c r="N46" s="13">
        <f>N12+N15+N18+N23+N26+N36+N43+N45</f>
        <v>9536</v>
      </c>
    </row>
    <row r="52" ht="12.75">
      <c r="H52" s="35"/>
    </row>
    <row r="53" ht="12.75">
      <c r="H53" s="35"/>
    </row>
    <row r="54" ht="12.75">
      <c r="H54" s="35"/>
    </row>
    <row r="55" ht="12.75">
      <c r="H55" s="35"/>
    </row>
    <row r="56" ht="12.75">
      <c r="H56" s="35"/>
    </row>
    <row r="57" ht="12.75">
      <c r="H57" s="35"/>
    </row>
    <row r="58" ht="12.75">
      <c r="H58" s="35"/>
    </row>
    <row r="59" ht="12.75">
      <c r="H59" s="35"/>
    </row>
  </sheetData>
  <mergeCells count="12">
    <mergeCell ref="A46:B46"/>
    <mergeCell ref="A1:N1"/>
    <mergeCell ref="A2:P2"/>
    <mergeCell ref="A3:P3"/>
    <mergeCell ref="A4:B4"/>
    <mergeCell ref="C4:J4"/>
    <mergeCell ref="L4:N5"/>
    <mergeCell ref="A5:B6"/>
    <mergeCell ref="C5:D5"/>
    <mergeCell ref="E5:F5"/>
    <mergeCell ref="G5:H5"/>
    <mergeCell ref="I5:J5"/>
  </mergeCells>
  <printOptions/>
  <pageMargins left="1.5748031496062993" right="0.7874015748031497" top="0.5905511811023623" bottom="0.3937007874015748" header="0.5118110236220472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Preferred Customer</cp:lastModifiedBy>
  <cp:lastPrinted>2008-02-14T19:36:13Z</cp:lastPrinted>
  <dcterms:created xsi:type="dcterms:W3CDTF">2001-11-07T10:10:22Z</dcterms:created>
  <dcterms:modified xsi:type="dcterms:W3CDTF">2008-02-14T19:36:14Z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</Properties>
</file>